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4425" tabRatio="777" activeTab="1"/>
  </bookViews>
  <sheets>
    <sheet name="pregled normalnih i usiljenih" sheetId="1" r:id="rId1"/>
    <sheet name="gRAY-KIDD-OV POSTUPAK NIVELACIJ" sheetId="2" r:id="rId2"/>
    <sheet name="optimizacija troskova" sheetId="3" r:id="rId3"/>
  </sheets>
  <definedNames>
    <definedName name="_xlnm.Print_Area" localSheetId="2">'optimizacija troskova'!$A$1:$AP$28</definedName>
  </definedNames>
  <calcPr fullCalcOnLoad="1"/>
</workbook>
</file>

<file path=xl/sharedStrings.xml><?xml version="1.0" encoding="utf-8"?>
<sst xmlns="http://schemas.openxmlformats.org/spreadsheetml/2006/main" count="280" uniqueCount="130">
  <si>
    <t>TAn</t>
  </si>
  <si>
    <t>PA</t>
  </si>
  <si>
    <t>TAu</t>
  </si>
  <si>
    <t>mogucnost skracena</t>
  </si>
  <si>
    <t>TAn-TAu</t>
  </si>
  <si>
    <t>razlika usiljenih i normalnih troskova</t>
  </si>
  <si>
    <t>Cpr(u)-Cpr(n)</t>
  </si>
  <si>
    <t>Prirast troskova po jedinici skacenja</t>
  </si>
  <si>
    <t>Cpr(u)-Cpr(n)/TAn-TAu</t>
  </si>
  <si>
    <t>Trajanje aktivnosti</t>
  </si>
  <si>
    <t>normalno</t>
  </si>
  <si>
    <t>usiljeno</t>
  </si>
  <si>
    <t>Promjenljivi troskovi</t>
  </si>
  <si>
    <t xml:space="preserve"> Cpr(n)</t>
  </si>
  <si>
    <t>Cpr(u)</t>
  </si>
  <si>
    <t xml:space="preserve">Promjenljivi troskovi </t>
  </si>
  <si>
    <t>Redosled prirasta troskova</t>
  </si>
  <si>
    <t>Prethodne aktivnosti</t>
  </si>
  <si>
    <t>Aktivnost</t>
  </si>
  <si>
    <t>kritican put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</si>
  <si>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</si>
  <si>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</si>
  <si>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</si>
  <si>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</si>
  <si>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</si>
  <si>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</si>
  <si>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</si>
  <si>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</si>
  <si>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</si>
  <si>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</t>
  </si>
  <si>
    <t>/</t>
  </si>
  <si>
    <t>*</t>
  </si>
  <si>
    <t>8=3-6</t>
  </si>
  <si>
    <t>POSTUPAK OPTIMIZACIJE- SKRACENJE TRAJANJA PROJEKTA UZ MINIMALNO POVECANJE TROSKOVA</t>
  </si>
  <si>
    <t>dogadjaj</t>
  </si>
  <si>
    <t>i</t>
  </si>
  <si>
    <t>j</t>
  </si>
  <si>
    <t>Cpr(u)-Cpr(n)/ TAn-TAu</t>
  </si>
  <si>
    <t>UKUPNO</t>
  </si>
  <si>
    <t>Skracenje</t>
  </si>
  <si>
    <t>povecanje troskova</t>
  </si>
  <si>
    <t>I korak</t>
  </si>
  <si>
    <t>Oznaka puta</t>
  </si>
  <si>
    <t>duzina puta</t>
  </si>
  <si>
    <t>skracenje po aktivnostima</t>
  </si>
  <si>
    <t>mogucnost skracenja puta</t>
  </si>
  <si>
    <t>duzina puta posljie skracenja</t>
  </si>
  <si>
    <t>skracenje</t>
  </si>
  <si>
    <t>AKTIVNOST</t>
  </si>
  <si>
    <t>SKRACENJE</t>
  </si>
  <si>
    <t>OSTAJE</t>
  </si>
  <si>
    <t>POSTUPAK OBRACUNA</t>
  </si>
  <si>
    <t>NAKON KOREKCIJE</t>
  </si>
  <si>
    <t>REZULTAT %</t>
  </si>
  <si>
    <t>(4-9)</t>
  </si>
  <si>
    <t>(5+10)</t>
  </si>
  <si>
    <t>II korak</t>
  </si>
  <si>
    <t>(9-11)</t>
  </si>
  <si>
    <t>(10+12)</t>
  </si>
  <si>
    <t>III korak</t>
  </si>
  <si>
    <t>(12+14)</t>
  </si>
  <si>
    <t>(11-13)</t>
  </si>
  <si>
    <t>2/2</t>
  </si>
  <si>
    <t>UTVRDJIVANJE REDOSLEDA KORAKA SKRACIVANJA KROZ ANALIZU POJAVLJIVANJA NOVIH KRITICNIH PUTEVA</t>
  </si>
  <si>
    <t>duzina novog kriticnog puta</t>
  </si>
  <si>
    <t>Broj radnika</t>
  </si>
  <si>
    <t>Broj radnika dana</t>
  </si>
  <si>
    <t>I raspored</t>
  </si>
  <si>
    <t>II raspored</t>
  </si>
  <si>
    <t>III raspored</t>
  </si>
  <si>
    <t>ukupno</t>
  </si>
  <si>
    <t>UR=0, SR=0</t>
  </si>
  <si>
    <t>UR=2, SR=0</t>
  </si>
  <si>
    <t>UR=3, SR=0</t>
  </si>
  <si>
    <t>UR=4, SR=4</t>
  </si>
  <si>
    <t>UR=2, SR=2</t>
  </si>
  <si>
    <t>2/6</t>
  </si>
  <si>
    <t>2/4</t>
  </si>
  <si>
    <t>2/0</t>
  </si>
  <si>
    <t>4/8</t>
  </si>
  <si>
    <t>4/4</t>
  </si>
  <si>
    <t>4/0</t>
  </si>
  <si>
    <t>6/30</t>
  </si>
  <si>
    <t>6/24</t>
  </si>
  <si>
    <t>6/18</t>
  </si>
  <si>
    <t>6/12</t>
  </si>
  <si>
    <t>6/6</t>
  </si>
  <si>
    <t>6/0</t>
  </si>
  <si>
    <t>2/8</t>
  </si>
  <si>
    <t>1</t>
  </si>
  <si>
    <t>3/3</t>
  </si>
  <si>
    <t>3/0</t>
  </si>
  <si>
    <t>2</t>
  </si>
  <si>
    <t>5/25</t>
  </si>
  <si>
    <t>5/20</t>
  </si>
  <si>
    <t>5/15</t>
  </si>
  <si>
    <t>5/10</t>
  </si>
  <si>
    <t>5/5</t>
  </si>
  <si>
    <t>5/0</t>
  </si>
  <si>
    <t>1/4</t>
  </si>
  <si>
    <t>1/3</t>
  </si>
  <si>
    <t>1/2</t>
  </si>
  <si>
    <t>3</t>
  </si>
  <si>
    <t>KORACI U OPTIMIZACIJI</t>
  </si>
  <si>
    <t>nacrta se gantogram sa oznacenim brojem radnika, ukupnom i slobodnom rezervom</t>
  </si>
  <si>
    <t>procijeni se (ili je vec zadat) broj radnika koji se moze angazovati u toku dana</t>
  </si>
  <si>
    <t>2.1</t>
  </si>
  <si>
    <t xml:space="preserve">ako se  procijenjuje onda se maksimalan broj radnika dobija </t>
  </si>
  <si>
    <t>Rmax=(1,10 do 1,30) x (potreban broj radnika dana/ trajanje projekta)</t>
  </si>
  <si>
    <t>za ovaj primjer je Rmax=1,2 x 141/13=13</t>
  </si>
  <si>
    <t>raspolozivi broj radnika, odnosno potrebni broj radnika se dodijeli najprije kriticnim aktivnostima (I raspored)</t>
  </si>
  <si>
    <t>preostali broj radnika dodijeljuje se najprije aktivnostima koje nemaju slobodnu rezervu</t>
  </si>
  <si>
    <t>na kraju se dodijele potrebni radnici i aktivnostima koje imaju slobodnu reyervu</t>
  </si>
  <si>
    <t>pri vrsenju koraka 4 i 5 ove nekriticne aktivnosti se mogu i produziti, kako bi se smanji broj radnika</t>
  </si>
  <si>
    <t>GRAY-KIDD-OV POSTUPAK NIVELACIJE</t>
  </si>
  <si>
    <t>A,D</t>
  </si>
  <si>
    <t>B,E</t>
  </si>
  <si>
    <t>D,G</t>
  </si>
  <si>
    <t>TP=19</t>
  </si>
  <si>
    <t xml:space="preserve">* Konstruise se novi mrezni plan prema usiljenom vremenu i utvrdi se trajanje projekta </t>
  </si>
  <si>
    <t>NORMALNO VRIJEME</t>
  </si>
  <si>
    <t>USILJENO VRIJEME</t>
  </si>
  <si>
    <t>TP*=14</t>
  </si>
  <si>
    <t>dana</t>
  </si>
  <si>
    <t>ostalo za skracenje</t>
  </si>
  <si>
    <t>TP=</t>
  </si>
  <si>
    <t>aktivnost</t>
  </si>
  <si>
    <t>trajanje</t>
  </si>
  <si>
    <t>oznaka kriticnih aktivnosti</t>
  </si>
  <si>
    <t>IV korak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</si>
</sst>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ен.&quot;;\-#,##0\ &quot;ден.&quot;"/>
    <numFmt numFmtId="181" formatCode="#,##0\ &quot;ден.&quot;;[Red]\-#,##0\ &quot;ден.&quot;"/>
    <numFmt numFmtId="182" formatCode="#,##0.00\ &quot;ден.&quot;;\-#,##0.00\ &quot;ден.&quot;"/>
    <numFmt numFmtId="183" formatCode="#,##0.00\ &quot;ден.&quot;;[Red]\-#,##0.00\ &quot;ден.&quot;"/>
    <numFmt numFmtId="184" formatCode="_-* #,##0\ &quot;ден.&quot;_-;\-* #,##0\ &quot;ден.&quot;_-;_-* &quot;-&quot;\ &quot;ден.&quot;_-;_-@_-"/>
    <numFmt numFmtId="185" formatCode="_-* #,##0\ _д_е_н_._-;\-* #,##0\ _д_е_н_._-;_-* &quot;-&quot;\ _д_е_н_._-;_-@_-"/>
    <numFmt numFmtId="186" formatCode="_-* #,##0.00\ &quot;ден.&quot;_-;\-* #,##0.00\ &quot;ден.&quot;_-;_-* &quot;-&quot;??\ &quot;ден.&quot;_-;_-@_-"/>
    <numFmt numFmtId="187" formatCode="_-* #,##0.00\ _д_е_н_._-;\-* #,##0.00\ _д_е_н_._-;_-* &quot;-&quot;??\ _д_е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0.0%"/>
    <numFmt numFmtId="195" formatCode="0.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.0000"/>
    <numFmt numFmtId="200" formatCode="0.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10"/>
      <color indexed="10"/>
      <name val="Arial"/>
      <family val="0"/>
    </font>
    <font>
      <sz val="4.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Trellis">
        <bgColor indexed="10"/>
      </patternFill>
    </fill>
    <fill>
      <patternFill patternType="lightTrellis">
        <bgColor indexed="48"/>
      </patternFill>
    </fill>
    <fill>
      <patternFill patternType="lightDown"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10" fontId="5" fillId="0" borderId="10" xfId="59" applyNumberFormat="1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Alignment="1">
      <alignment/>
    </xf>
    <xf numFmtId="0" fontId="0" fillId="0" borderId="16" xfId="0" applyBorder="1" applyAlignment="1">
      <alignment horizontal="right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10" fontId="0" fillId="0" borderId="10" xfId="59" applyNumberFormat="1" applyFont="1" applyBorder="1" applyAlignment="1">
      <alignment/>
    </xf>
    <xf numFmtId="10" fontId="5" fillId="0" borderId="10" xfId="59" applyNumberFormat="1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17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0" fillId="0" borderId="17" xfId="0" applyNumberFormat="1" applyBorder="1" applyAlignment="1">
      <alignment/>
    </xf>
    <xf numFmtId="49" fontId="0" fillId="33" borderId="17" xfId="0" applyNumberFormat="1" applyFill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34" borderId="17" xfId="0" applyNumberFormat="1" applyFill="1" applyBorder="1" applyAlignment="1">
      <alignment/>
    </xf>
    <xf numFmtId="49" fontId="0" fillId="0" borderId="0" xfId="0" applyNumberFormat="1" applyAlignment="1">
      <alignment/>
    </xf>
    <xf numFmtId="0" fontId="5" fillId="0" borderId="18" xfId="0" applyFont="1" applyBorder="1" applyAlignment="1">
      <alignment horizontal="right"/>
    </xf>
    <xf numFmtId="49" fontId="5" fillId="0" borderId="19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49" fontId="0" fillId="0" borderId="20" xfId="0" applyNumberFormat="1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49" fontId="0" fillId="35" borderId="17" xfId="0" applyNumberForma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0" xfId="0" applyFill="1" applyAlignment="1">
      <alignment/>
    </xf>
    <xf numFmtId="195" fontId="0" fillId="0" borderId="12" xfId="0" applyNumberForma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195" fontId="9" fillId="0" borderId="12" xfId="0" applyNumberFormat="1" applyFont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5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10" fontId="5" fillId="0" borderId="0" xfId="59" applyNumberFormat="1" applyFont="1" applyBorder="1" applyAlignment="1">
      <alignment/>
    </xf>
    <xf numFmtId="0" fontId="7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0" fontId="5" fillId="36" borderId="21" xfId="0" applyFont="1" applyFill="1" applyBorder="1" applyAlignment="1">
      <alignment horizontal="left"/>
    </xf>
    <xf numFmtId="10" fontId="5" fillId="36" borderId="10" xfId="59" applyNumberFormat="1" applyFont="1" applyFill="1" applyBorder="1" applyAlignment="1">
      <alignment/>
    </xf>
    <xf numFmtId="0" fontId="5" fillId="36" borderId="16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0" fontId="0" fillId="0" borderId="0" xfId="59" applyNumberFormat="1" applyFont="1" applyBorder="1" applyAlignment="1">
      <alignment horizontal="center"/>
    </xf>
    <xf numFmtId="10" fontId="0" fillId="0" borderId="0" xfId="59" applyNumberFormat="1" applyFont="1" applyBorder="1" applyAlignment="1">
      <alignment/>
    </xf>
    <xf numFmtId="10" fontId="5" fillId="0" borderId="0" xfId="59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36" borderId="0" xfId="0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 horizontal="center" wrapText="1"/>
    </xf>
    <xf numFmtId="0" fontId="0" fillId="36" borderId="0" xfId="0" applyFill="1" applyBorder="1" applyAlignment="1">
      <alignment wrapText="1"/>
    </xf>
    <xf numFmtId="0" fontId="4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right"/>
    </xf>
    <xf numFmtId="0" fontId="5" fillId="36" borderId="0" xfId="0" applyFont="1" applyFill="1" applyBorder="1" applyAlignment="1">
      <alignment/>
    </xf>
    <xf numFmtId="10" fontId="5" fillId="36" borderId="0" xfId="59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10" fillId="36" borderId="0" xfId="0" applyFont="1" applyFill="1" applyAlignment="1">
      <alignment/>
    </xf>
    <xf numFmtId="0" fontId="10" fillId="36" borderId="0" xfId="0" applyFont="1" applyFill="1" applyAlignment="1">
      <alignment wrapText="1"/>
    </xf>
    <xf numFmtId="0" fontId="10" fillId="36" borderId="10" xfId="0" applyFont="1" applyFill="1" applyBorder="1" applyAlignment="1">
      <alignment wrapText="1"/>
    </xf>
    <xf numFmtId="0" fontId="10" fillId="36" borderId="11" xfId="0" applyFont="1" applyFill="1" applyBorder="1" applyAlignment="1">
      <alignment horizontal="center" wrapText="1"/>
    </xf>
    <xf numFmtId="0" fontId="10" fillId="36" borderId="11" xfId="0" applyFont="1" applyFill="1" applyBorder="1" applyAlignment="1">
      <alignment wrapText="1"/>
    </xf>
    <xf numFmtId="0" fontId="10" fillId="36" borderId="11" xfId="0" applyFont="1" applyFill="1" applyBorder="1" applyAlignment="1">
      <alignment horizontal="center"/>
    </xf>
    <xf numFmtId="0" fontId="10" fillId="36" borderId="21" xfId="0" applyFont="1" applyFill="1" applyBorder="1" applyAlignment="1">
      <alignment horizontal="center" wrapText="1"/>
    </xf>
    <xf numFmtId="0" fontId="9" fillId="37" borderId="12" xfId="0" applyFont="1" applyFill="1" applyBorder="1" applyAlignment="1">
      <alignment/>
    </xf>
    <xf numFmtId="0" fontId="9" fillId="37" borderId="22" xfId="0" applyFont="1" applyFill="1" applyBorder="1" applyAlignment="1">
      <alignment horizontal="right"/>
    </xf>
    <xf numFmtId="0" fontId="9" fillId="37" borderId="12" xfId="0" applyFont="1" applyFill="1" applyBorder="1" applyAlignment="1">
      <alignment horizontal="center"/>
    </xf>
    <xf numFmtId="1" fontId="9" fillId="37" borderId="10" xfId="0" applyNumberFormat="1" applyFont="1" applyFill="1" applyBorder="1" applyAlignment="1">
      <alignment horizontal="center"/>
    </xf>
    <xf numFmtId="0" fontId="9" fillId="37" borderId="10" xfId="0" applyFont="1" applyFill="1" applyBorder="1" applyAlignment="1">
      <alignment/>
    </xf>
    <xf numFmtId="0" fontId="12" fillId="37" borderId="12" xfId="0" applyFont="1" applyFill="1" applyBorder="1" applyAlignment="1">
      <alignment horizontal="center"/>
    </xf>
    <xf numFmtId="0" fontId="9" fillId="37" borderId="0" xfId="0" applyFont="1" applyFill="1" applyAlignment="1">
      <alignment/>
    </xf>
    <xf numFmtId="0" fontId="9" fillId="37" borderId="16" xfId="0" applyFont="1" applyFill="1" applyBorder="1" applyAlignment="1">
      <alignment horizontal="right"/>
    </xf>
    <xf numFmtId="0" fontId="9" fillId="37" borderId="10" xfId="0" applyFont="1" applyFill="1" applyBorder="1" applyAlignment="1">
      <alignment horizontal="center"/>
    </xf>
    <xf numFmtId="2" fontId="9" fillId="37" borderId="1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6" xfId="0" applyFill="1" applyBorder="1" applyAlignment="1">
      <alignment horizontal="right"/>
    </xf>
    <xf numFmtId="0" fontId="0" fillId="37" borderId="10" xfId="0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9" fillId="37" borderId="10" xfId="0" applyFont="1" applyFill="1" applyBorder="1" applyAlignment="1">
      <alignment/>
    </xf>
    <xf numFmtId="0" fontId="0" fillId="37" borderId="12" xfId="0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0" fontId="0" fillId="0" borderId="23" xfId="0" applyBorder="1" applyAlignment="1">
      <alignment horizontal="center"/>
    </xf>
    <xf numFmtId="49" fontId="0" fillId="0" borderId="24" xfId="0" applyNumberFormat="1" applyBorder="1" applyAlignment="1">
      <alignment horizontal="center" wrapText="1"/>
    </xf>
    <xf numFmtId="49" fontId="0" fillId="0" borderId="25" xfId="0" applyNumberFormat="1" applyBorder="1" applyAlignment="1">
      <alignment horizontal="center" wrapText="1"/>
    </xf>
    <xf numFmtId="0" fontId="7" fillId="0" borderId="26" xfId="0" applyFont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10" fillId="36" borderId="16" xfId="0" applyFont="1" applyFill="1" applyBorder="1" applyAlignment="1">
      <alignment horizontal="center"/>
    </xf>
    <xf numFmtId="0" fontId="10" fillId="36" borderId="27" xfId="0" applyFont="1" applyFill="1" applyBorder="1" applyAlignment="1">
      <alignment horizontal="center"/>
    </xf>
    <xf numFmtId="0" fontId="10" fillId="36" borderId="21" xfId="0" applyFont="1" applyFill="1" applyBorder="1" applyAlignment="1">
      <alignment horizontal="center"/>
    </xf>
    <xf numFmtId="0" fontId="10" fillId="36" borderId="18" xfId="0" applyFont="1" applyFill="1" applyBorder="1" applyAlignment="1">
      <alignment horizontal="center" wrapText="1"/>
    </xf>
    <xf numFmtId="0" fontId="10" fillId="36" borderId="30" xfId="0" applyFont="1" applyFill="1" applyBorder="1" applyAlignment="1">
      <alignment horizontal="center" wrapText="1"/>
    </xf>
    <xf numFmtId="0" fontId="10" fillId="36" borderId="24" xfId="0" applyFont="1" applyFill="1" applyBorder="1" applyAlignment="1">
      <alignment horizontal="center" wrapText="1"/>
    </xf>
    <xf numFmtId="0" fontId="10" fillId="36" borderId="31" xfId="0" applyFont="1" applyFill="1" applyBorder="1" applyAlignment="1">
      <alignment horizontal="center" wrapText="1"/>
    </xf>
    <xf numFmtId="0" fontId="10" fillId="36" borderId="25" xfId="0" applyFont="1" applyFill="1" applyBorder="1" applyAlignment="1">
      <alignment horizontal="center" wrapText="1"/>
    </xf>
    <xf numFmtId="0" fontId="10" fillId="36" borderId="32" xfId="0" applyFont="1" applyFill="1" applyBorder="1" applyAlignment="1">
      <alignment horizontal="center" wrapText="1"/>
    </xf>
    <xf numFmtId="10" fontId="0" fillId="0" borderId="16" xfId="59" applyNumberFormat="1" applyFont="1" applyBorder="1" applyAlignment="1">
      <alignment horizontal="center"/>
    </xf>
    <xf numFmtId="10" fontId="0" fillId="0" borderId="21" xfId="59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" fontId="0" fillId="36" borderId="16" xfId="0" applyNumberFormat="1" applyFill="1" applyBorder="1" applyAlignment="1">
      <alignment horizontal="center"/>
    </xf>
    <xf numFmtId="1" fontId="0" fillId="36" borderId="21" xfId="0" applyNumberFormat="1" applyFill="1" applyBorder="1" applyAlignment="1">
      <alignment horizontal="center"/>
    </xf>
    <xf numFmtId="0" fontId="3" fillId="0" borderId="33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38" borderId="10" xfId="0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36" borderId="16" xfId="0" applyFont="1" applyFill="1" applyBorder="1" applyAlignment="1">
      <alignment horizontal="center"/>
    </xf>
    <xf numFmtId="0" fontId="5" fillId="36" borderId="27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0" fillId="36" borderId="10" xfId="0" applyFont="1" applyFill="1" applyBorder="1" applyAlignment="1">
      <alignment horizontal="center" wrapText="1"/>
    </xf>
    <xf numFmtId="0" fontId="10" fillId="36" borderId="16" xfId="0" applyFont="1" applyFill="1" applyBorder="1" applyAlignment="1">
      <alignment horizontal="center" wrapText="1"/>
    </xf>
    <xf numFmtId="0" fontId="10" fillId="36" borderId="10" xfId="0" applyFont="1" applyFill="1" applyBorder="1" applyAlignment="1">
      <alignment horizontal="center"/>
    </xf>
    <xf numFmtId="0" fontId="10" fillId="36" borderId="18" xfId="0" applyFont="1" applyFill="1" applyBorder="1" applyAlignment="1">
      <alignment horizontal="center"/>
    </xf>
    <xf numFmtId="0" fontId="10" fillId="36" borderId="30" xfId="0" applyFont="1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10" fillId="36" borderId="1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0" fillId="36" borderId="22" xfId="0" applyFont="1" applyFill="1" applyBorder="1" applyAlignment="1">
      <alignment horizontal="center" wrapText="1"/>
    </xf>
    <xf numFmtId="0" fontId="10" fillId="36" borderId="34" xfId="0" applyFont="1" applyFill="1" applyBorder="1" applyAlignment="1">
      <alignment horizontal="center" wrapText="1"/>
    </xf>
    <xf numFmtId="0" fontId="10" fillId="36" borderId="2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 wrapText="1"/>
    </xf>
    <xf numFmtId="0" fontId="11" fillId="36" borderId="1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0" fillId="36" borderId="17" xfId="0" applyFont="1" applyFill="1" applyBorder="1" applyAlignment="1">
      <alignment horizontal="center" wrapText="1"/>
    </xf>
    <xf numFmtId="0" fontId="10" fillId="36" borderId="35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5525"/>
          <c:w val="0.9275"/>
          <c:h val="0.7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'gRAY-KIDD-OV POSTUPAK NIVELACIJ'!$E$48:$Q$48</c:f>
              <c:numCache/>
            </c:numRef>
          </c:val>
        </c:ser>
        <c:gapWidth val="20"/>
        <c:axId val="44416273"/>
        <c:axId val="64202138"/>
      </c:barChart>
      <c:catAx>
        <c:axId val="44416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dani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02138"/>
        <c:crosses val="autoZero"/>
        <c:auto val="1"/>
        <c:lblOffset val="100"/>
        <c:tickLblSkip val="1"/>
        <c:noMultiLvlLbl val="0"/>
      </c:catAx>
      <c:valAx>
        <c:axId val="64202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br. radnika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162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48</xdr:row>
      <xdr:rowOff>123825</xdr:rowOff>
    </xdr:from>
    <xdr:to>
      <xdr:col>17</xdr:col>
      <xdr:colOff>152400</xdr:colOff>
      <xdr:row>51</xdr:row>
      <xdr:rowOff>1447800</xdr:rowOff>
    </xdr:to>
    <xdr:graphicFrame>
      <xdr:nvGraphicFramePr>
        <xdr:cNvPr id="1" name="Chart 1"/>
        <xdr:cNvGraphicFramePr/>
      </xdr:nvGraphicFramePr>
      <xdr:xfrm>
        <a:off x="1943100" y="8524875"/>
        <a:ext cx="5600700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40"/>
  <sheetViews>
    <sheetView zoomScale="90" zoomScaleNormal="90" zoomScalePageLayoutView="0" workbookViewId="0" topLeftCell="A1">
      <selection activeCell="E5" sqref="E5:E13"/>
    </sheetView>
  </sheetViews>
  <sheetFormatPr defaultColWidth="9.140625" defaultRowHeight="12.75"/>
  <cols>
    <col min="1" max="1" width="7.140625" style="0" customWidth="1"/>
    <col min="2" max="2" width="6.8515625" style="0" customWidth="1"/>
    <col min="4" max="4" width="10.8515625" style="0" customWidth="1"/>
    <col min="7" max="7" width="10.8515625" style="0" customWidth="1"/>
    <col min="8" max="9" width="11.8515625" style="0" customWidth="1"/>
    <col min="10" max="10" width="13.28125" style="0" customWidth="1"/>
    <col min="12" max="12" width="27.00390625" style="91" customWidth="1"/>
    <col min="13" max="121" width="9.140625" style="91" customWidth="1"/>
  </cols>
  <sheetData>
    <row r="1" spans="1:121" s="1" customFormat="1" ht="12.75">
      <c r="A1" s="126" t="s">
        <v>18</v>
      </c>
      <c r="B1" s="126" t="s">
        <v>17</v>
      </c>
      <c r="C1" s="126" t="s">
        <v>10</v>
      </c>
      <c r="D1" s="126"/>
      <c r="E1" s="126"/>
      <c r="F1" s="126" t="s">
        <v>11</v>
      </c>
      <c r="G1" s="126"/>
      <c r="H1" s="126" t="s">
        <v>3</v>
      </c>
      <c r="I1" s="126" t="s">
        <v>5</v>
      </c>
      <c r="J1" s="126" t="s">
        <v>7</v>
      </c>
      <c r="K1" s="126" t="s">
        <v>16</v>
      </c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</row>
    <row r="2" spans="1:121" s="1" customFormat="1" ht="25.5">
      <c r="A2" s="126"/>
      <c r="B2" s="126"/>
      <c r="C2" s="2" t="s">
        <v>9</v>
      </c>
      <c r="D2" s="2" t="s">
        <v>12</v>
      </c>
      <c r="E2" s="2" t="s">
        <v>19</v>
      </c>
      <c r="F2" s="2" t="s">
        <v>9</v>
      </c>
      <c r="G2" s="2" t="s">
        <v>15</v>
      </c>
      <c r="H2" s="126"/>
      <c r="I2" s="126"/>
      <c r="J2" s="126"/>
      <c r="K2" s="126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</row>
    <row r="3" spans="1:121" s="1" customFormat="1" ht="27" customHeight="1" thickBot="1">
      <c r="A3" s="127"/>
      <c r="B3" s="4" t="s">
        <v>1</v>
      </c>
      <c r="C3" s="4" t="s">
        <v>0</v>
      </c>
      <c r="D3" s="4" t="s">
        <v>13</v>
      </c>
      <c r="E3" s="4"/>
      <c r="F3" s="4" t="s">
        <v>2</v>
      </c>
      <c r="G3" s="4" t="s">
        <v>14</v>
      </c>
      <c r="H3" s="4" t="s">
        <v>4</v>
      </c>
      <c r="I3" s="4" t="s">
        <v>6</v>
      </c>
      <c r="J3" s="4" t="s">
        <v>8</v>
      </c>
      <c r="K3" s="127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</row>
    <row r="4" spans="1:121" s="11" customFormat="1" ht="13.5" thickBot="1" thickTop="1">
      <c r="A4" s="8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 t="s">
        <v>32</v>
      </c>
      <c r="I4" s="9">
        <v>9</v>
      </c>
      <c r="J4" s="9">
        <v>10</v>
      </c>
      <c r="K4" s="10">
        <v>11</v>
      </c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</row>
    <row r="5" spans="1:11" ht="13.5" thickTop="1">
      <c r="A5" s="3" t="s">
        <v>29</v>
      </c>
      <c r="B5" s="3" t="s">
        <v>30</v>
      </c>
      <c r="C5" s="3">
        <v>5</v>
      </c>
      <c r="D5" s="5">
        <v>250</v>
      </c>
      <c r="E5" s="5" t="s">
        <v>31</v>
      </c>
      <c r="F5" s="5">
        <v>3</v>
      </c>
      <c r="G5" s="5">
        <v>350</v>
      </c>
      <c r="H5" s="5">
        <f>C5-F5</f>
        <v>2</v>
      </c>
      <c r="I5" s="5">
        <f>G5-D5</f>
        <v>100</v>
      </c>
      <c r="J5" s="50">
        <f>IF(H5=0,0,ROUND(I5/H5,2))</f>
        <v>50</v>
      </c>
      <c r="K5" s="15">
        <v>4</v>
      </c>
    </row>
    <row r="6" spans="1:121" s="55" customFormat="1" ht="12.75">
      <c r="A6" s="51" t="s">
        <v>22</v>
      </c>
      <c r="B6" s="51" t="s">
        <v>30</v>
      </c>
      <c r="C6" s="51">
        <v>2</v>
      </c>
      <c r="D6" s="51">
        <v>420</v>
      </c>
      <c r="E6" s="51"/>
      <c r="F6" s="51">
        <v>2</v>
      </c>
      <c r="G6" s="51">
        <v>480</v>
      </c>
      <c r="H6" s="52">
        <f aca="true" t="shared" si="0" ref="H6:H12">C6-F6</f>
        <v>0</v>
      </c>
      <c r="I6" s="52">
        <f>G6-D6</f>
        <v>60</v>
      </c>
      <c r="J6" s="53">
        <f>IF(H6=0,0,ROUND(I6/H6,2))</f>
        <v>0</v>
      </c>
      <c r="K6" s="54" t="s">
        <v>30</v>
      </c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</row>
    <row r="7" spans="1:121" s="55" customFormat="1" ht="12.75">
      <c r="A7" s="51" t="s">
        <v>25</v>
      </c>
      <c r="B7" s="51" t="s">
        <v>30</v>
      </c>
      <c r="C7" s="51">
        <v>6</v>
      </c>
      <c r="D7" s="51">
        <v>580</v>
      </c>
      <c r="E7" s="51"/>
      <c r="F7" s="51">
        <v>6</v>
      </c>
      <c r="G7" s="51">
        <v>600</v>
      </c>
      <c r="H7" s="52">
        <f t="shared" si="0"/>
        <v>0</v>
      </c>
      <c r="I7" s="52">
        <f aca="true" t="shared" si="1" ref="I7:I12">G7-D7</f>
        <v>20</v>
      </c>
      <c r="J7" s="53">
        <f aca="true" t="shared" si="2" ref="J7:J12">IF(H7=0,0,ROUND(I7/H7,2))</f>
        <v>0</v>
      </c>
      <c r="K7" s="54" t="s">
        <v>30</v>
      </c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</row>
    <row r="8" spans="1:121" s="55" customFormat="1" ht="12.75">
      <c r="A8" s="51" t="s">
        <v>20</v>
      </c>
      <c r="B8" s="51" t="s">
        <v>29</v>
      </c>
      <c r="C8" s="51">
        <v>3</v>
      </c>
      <c r="D8" s="51">
        <v>830</v>
      </c>
      <c r="E8" s="51"/>
      <c r="F8" s="51">
        <v>3</v>
      </c>
      <c r="G8" s="51">
        <v>950</v>
      </c>
      <c r="H8" s="52">
        <f t="shared" si="0"/>
        <v>0</v>
      </c>
      <c r="I8" s="52">
        <f t="shared" si="1"/>
        <v>120</v>
      </c>
      <c r="J8" s="53">
        <f t="shared" si="2"/>
        <v>0</v>
      </c>
      <c r="K8" s="54" t="s">
        <v>30</v>
      </c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</row>
    <row r="9" spans="1:11" ht="12.75">
      <c r="A9" s="3" t="s">
        <v>23</v>
      </c>
      <c r="B9" s="3" t="s">
        <v>115</v>
      </c>
      <c r="C9" s="3">
        <v>6</v>
      </c>
      <c r="D9" s="3">
        <v>550</v>
      </c>
      <c r="E9" s="3" t="s">
        <v>31</v>
      </c>
      <c r="F9" s="3">
        <v>4</v>
      </c>
      <c r="G9" s="3">
        <v>620</v>
      </c>
      <c r="H9" s="5">
        <f t="shared" si="0"/>
        <v>2</v>
      </c>
      <c r="I9" s="5">
        <f t="shared" si="1"/>
        <v>70</v>
      </c>
      <c r="J9" s="50">
        <f t="shared" si="2"/>
        <v>35</v>
      </c>
      <c r="K9" s="16">
        <v>3</v>
      </c>
    </row>
    <row r="10" spans="1:11" ht="12.75">
      <c r="A10" s="3" t="s">
        <v>26</v>
      </c>
      <c r="B10" s="3" t="s">
        <v>116</v>
      </c>
      <c r="C10" s="3">
        <v>9</v>
      </c>
      <c r="D10" s="3">
        <v>710</v>
      </c>
      <c r="E10" s="3"/>
      <c r="F10" s="3">
        <v>8</v>
      </c>
      <c r="G10" s="3">
        <v>800</v>
      </c>
      <c r="H10" s="5">
        <f t="shared" si="0"/>
        <v>1</v>
      </c>
      <c r="I10" s="5">
        <f t="shared" si="1"/>
        <v>90</v>
      </c>
      <c r="J10" s="50">
        <f t="shared" si="2"/>
        <v>90</v>
      </c>
      <c r="K10" s="16">
        <v>5</v>
      </c>
    </row>
    <row r="11" spans="1:11" ht="12.75">
      <c r="A11" s="3" t="s">
        <v>24</v>
      </c>
      <c r="B11" s="3" t="s">
        <v>23</v>
      </c>
      <c r="C11" s="3">
        <v>4</v>
      </c>
      <c r="D11" s="3">
        <v>610</v>
      </c>
      <c r="E11" s="3"/>
      <c r="F11" s="3">
        <v>2</v>
      </c>
      <c r="G11" s="3">
        <v>650</v>
      </c>
      <c r="H11" s="5">
        <f t="shared" si="0"/>
        <v>2</v>
      </c>
      <c r="I11" s="5">
        <f t="shared" si="1"/>
        <v>40</v>
      </c>
      <c r="J11" s="50">
        <f t="shared" si="2"/>
        <v>20</v>
      </c>
      <c r="K11" s="16">
        <v>1.2</v>
      </c>
    </row>
    <row r="12" spans="1:11" ht="12.75">
      <c r="A12" s="3" t="s">
        <v>21</v>
      </c>
      <c r="B12" s="3" t="s">
        <v>117</v>
      </c>
      <c r="C12" s="3">
        <v>8</v>
      </c>
      <c r="D12" s="3">
        <v>790</v>
      </c>
      <c r="E12" s="3" t="s">
        <v>31</v>
      </c>
      <c r="F12" s="3">
        <v>6</v>
      </c>
      <c r="G12" s="3">
        <v>830</v>
      </c>
      <c r="H12" s="5">
        <f t="shared" si="0"/>
        <v>2</v>
      </c>
      <c r="I12" s="5">
        <f t="shared" si="1"/>
        <v>40</v>
      </c>
      <c r="J12" s="50">
        <f t="shared" si="2"/>
        <v>20</v>
      </c>
      <c r="K12" s="16">
        <v>1.2</v>
      </c>
    </row>
    <row r="13" spans="1:121" s="13" customFormat="1" ht="12.75">
      <c r="A13" s="12"/>
      <c r="B13" s="12"/>
      <c r="C13" s="12" t="s">
        <v>118</v>
      </c>
      <c r="D13" s="12">
        <f>SUM(D5:D12)</f>
        <v>4740</v>
      </c>
      <c r="E13" s="12"/>
      <c r="F13" s="12" t="s">
        <v>122</v>
      </c>
      <c r="G13" s="12">
        <f>SUM(G5:G12)</f>
        <v>5280</v>
      </c>
      <c r="H13" s="12">
        <v>5</v>
      </c>
      <c r="I13" s="12">
        <f>SUM(I5:I12)</f>
        <v>540</v>
      </c>
      <c r="J13" s="14">
        <f>I13/D13</f>
        <v>0.11392405063291139</v>
      </c>
      <c r="K13" s="12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</row>
    <row r="15" ht="12.75">
      <c r="A15" t="s">
        <v>119</v>
      </c>
    </row>
    <row r="16" spans="1:121" s="64" customFormat="1" ht="25.5" customHeight="1">
      <c r="A16" s="64" t="s">
        <v>120</v>
      </c>
      <c r="H16" s="64" t="s">
        <v>121</v>
      </c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</row>
    <row r="17" spans="1:121" s="83" customFormat="1" ht="12.7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</row>
    <row r="18" spans="1:121" s="83" customFormat="1" ht="12.75">
      <c r="A18" s="82"/>
      <c r="B18" s="49"/>
      <c r="C18" s="82"/>
      <c r="D18" s="82"/>
      <c r="E18" s="82"/>
      <c r="F18" s="82"/>
      <c r="G18" s="82"/>
      <c r="H18" s="82"/>
      <c r="I18" s="82"/>
      <c r="J18" s="82"/>
      <c r="K18" s="82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</row>
    <row r="19" spans="1:121" s="83" customFormat="1" ht="12.7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</row>
    <row r="20" spans="1:121" s="83" customFormat="1" ht="12.7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</row>
    <row r="21" spans="1:121" s="83" customFormat="1" ht="12.75">
      <c r="A21" s="84"/>
      <c r="B21" s="84"/>
      <c r="C21" s="85"/>
      <c r="D21" s="85"/>
      <c r="E21" s="85"/>
      <c r="F21" s="85"/>
      <c r="G21" s="85"/>
      <c r="H21" s="84"/>
      <c r="I21" s="84"/>
      <c r="J21" s="84"/>
      <c r="K21" s="84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</row>
    <row r="22" spans="1:121" s="83" customFormat="1" ht="12.75">
      <c r="A22" s="84"/>
      <c r="B22" s="82"/>
      <c r="C22" s="85"/>
      <c r="D22" s="82"/>
      <c r="E22" s="82"/>
      <c r="F22" s="85"/>
      <c r="G22" s="82"/>
      <c r="H22" s="82"/>
      <c r="I22" s="82"/>
      <c r="J22" s="82"/>
      <c r="K22" s="84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</row>
    <row r="23" spans="1:121" s="83" customFormat="1" ht="12.7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</row>
    <row r="24" spans="1:121" s="83" customFormat="1" ht="12.7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7"/>
      <c r="L24" s="97"/>
      <c r="M24" s="98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</row>
    <row r="25" spans="1:121" s="83" customFormat="1" ht="12.7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7"/>
      <c r="L25" s="97"/>
      <c r="M25" s="98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</row>
    <row r="26" spans="1:121" s="83" customFormat="1" ht="12.7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7"/>
      <c r="L26" s="97"/>
      <c r="M26" s="98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</row>
    <row r="27" spans="1:121" s="83" customFormat="1" ht="12.7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7"/>
      <c r="L27" s="97"/>
      <c r="M27" s="98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</row>
    <row r="28" spans="1:121" s="83" customFormat="1" ht="12.7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7"/>
      <c r="L28" s="97"/>
      <c r="M28" s="98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</row>
    <row r="29" spans="1:121" s="83" customFormat="1" ht="12.7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7"/>
      <c r="L29" s="97"/>
      <c r="M29" s="98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</row>
    <row r="30" spans="1:121" s="83" customFormat="1" ht="12.7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7"/>
      <c r="L30" s="97"/>
      <c r="M30" s="98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</row>
    <row r="31" spans="1:121" s="83" customFormat="1" ht="12.7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7"/>
      <c r="L31" s="97"/>
      <c r="M31" s="98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</row>
    <row r="32" spans="1:121" s="83" customFormat="1" ht="12.7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7"/>
      <c r="L32" s="97"/>
      <c r="M32" s="98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</row>
    <row r="33" spans="1:121" s="83" customFormat="1" ht="12.7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7"/>
      <c r="L33" s="97"/>
      <c r="M33" s="98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</row>
    <row r="34" spans="1:121" s="83" customFormat="1" ht="12.75">
      <c r="A34" s="88"/>
      <c r="B34" s="88"/>
      <c r="C34" s="88"/>
      <c r="D34" s="88"/>
      <c r="E34" s="88"/>
      <c r="F34" s="88"/>
      <c r="G34" s="88"/>
      <c r="H34" s="88"/>
      <c r="I34" s="88"/>
      <c r="J34" s="89"/>
      <c r="K34" s="88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</row>
    <row r="35" spans="1:121" s="83" customFormat="1" ht="12.7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</row>
    <row r="36" spans="1:121" s="83" customFormat="1" ht="12.7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</row>
    <row r="37" spans="1:39" ht="12.7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</row>
    <row r="38" spans="1:39" ht="12.7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</row>
    <row r="39" spans="1:39" ht="12.7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</row>
    <row r="40" spans="1:39" ht="12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</row>
  </sheetData>
  <sheetProtection/>
  <mergeCells count="8">
    <mergeCell ref="A1:A3"/>
    <mergeCell ref="C1:E1"/>
    <mergeCell ref="K1:K3"/>
    <mergeCell ref="F1:G1"/>
    <mergeCell ref="H1:H2"/>
    <mergeCell ref="B1:B2"/>
    <mergeCell ref="I1:I2"/>
    <mergeCell ref="J1:J2"/>
  </mergeCells>
  <conditionalFormatting sqref="J5:J12">
    <cfRule type="cellIs" priority="1" dxfId="2" operator="equal" stopIfTrue="1">
      <formula>0</formula>
    </cfRule>
  </conditionalFormatting>
  <printOptions/>
  <pageMargins left="0.5" right="0.46" top="0.55" bottom="0.48" header="0.36" footer="0.29"/>
  <pageSetup fitToHeight="1" fitToWidth="1" horizontalDpi="600" verticalDpi="600" orientation="landscape" paperSize="9" r:id="rId4"/>
  <legacyDrawing r:id="rId3"/>
  <oleObjects>
    <oleObject progId="ABCFlow" shapeId="5853158" r:id="rId1"/>
    <oleObject progId="ABCFlow" shapeId="585551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tabSelected="1" zoomScale="70" zoomScaleNormal="70" zoomScalePageLayoutView="0" workbookViewId="0" topLeftCell="A16">
      <selection activeCell="H48" sqref="H48"/>
    </sheetView>
  </sheetViews>
  <sheetFormatPr defaultColWidth="9.140625" defaultRowHeight="12.75"/>
  <cols>
    <col min="1" max="1" width="11.00390625" style="0" customWidth="1"/>
    <col min="5" max="17" width="5.57421875" style="38" customWidth="1"/>
  </cols>
  <sheetData>
    <row r="1" spans="1:17" s="43" customFormat="1" ht="27.75" customHeight="1">
      <c r="A1" s="135" t="s">
        <v>114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7" ht="12.75">
      <c r="A2" s="136" t="s">
        <v>18</v>
      </c>
      <c r="B2" s="137" t="s">
        <v>9</v>
      </c>
      <c r="C2" s="137" t="s">
        <v>65</v>
      </c>
      <c r="D2" s="137" t="s">
        <v>66</v>
      </c>
      <c r="E2" s="133">
        <v>1</v>
      </c>
      <c r="F2" s="133">
        <v>2</v>
      </c>
      <c r="G2" s="133">
        <v>3</v>
      </c>
      <c r="H2" s="133">
        <v>4</v>
      </c>
      <c r="I2" s="133">
        <v>5</v>
      </c>
      <c r="J2" s="133">
        <v>6</v>
      </c>
      <c r="K2" s="133">
        <v>7</v>
      </c>
      <c r="L2" s="133">
        <v>8</v>
      </c>
      <c r="M2" s="133">
        <v>9</v>
      </c>
      <c r="N2" s="133">
        <v>10</v>
      </c>
      <c r="O2" s="133">
        <v>11</v>
      </c>
      <c r="P2" s="133">
        <v>12</v>
      </c>
      <c r="Q2" s="131">
        <v>13</v>
      </c>
    </row>
    <row r="3" spans="1:17" ht="12.75">
      <c r="A3" s="126"/>
      <c r="B3" s="137"/>
      <c r="C3" s="137"/>
      <c r="D3" s="137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1"/>
    </row>
    <row r="4" spans="1:17" ht="13.5" thickBot="1">
      <c r="A4" s="127"/>
      <c r="B4" s="138"/>
      <c r="C4" s="138"/>
      <c r="D4" s="138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1"/>
    </row>
    <row r="5" spans="1:17" ht="13.5" thickTop="1">
      <c r="A5" s="132" t="s">
        <v>29</v>
      </c>
      <c r="B5" s="132">
        <v>4</v>
      </c>
      <c r="C5" s="132">
        <v>2</v>
      </c>
      <c r="D5" s="132">
        <f>B5*C5</f>
        <v>8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12.75">
      <c r="A6" s="129"/>
      <c r="B6" s="129"/>
      <c r="C6" s="129"/>
      <c r="D6" s="129"/>
      <c r="E6" s="34"/>
      <c r="F6" s="34"/>
      <c r="G6" s="34"/>
      <c r="H6" s="34"/>
      <c r="I6" s="33" t="s">
        <v>71</v>
      </c>
      <c r="J6" s="33"/>
      <c r="K6" s="33"/>
      <c r="L6" s="33"/>
      <c r="M6" s="33"/>
      <c r="N6" s="33"/>
      <c r="O6" s="33"/>
      <c r="P6" s="33"/>
      <c r="Q6" s="33"/>
    </row>
    <row r="7" spans="1:17" ht="12.75">
      <c r="A7" s="129"/>
      <c r="B7" s="129"/>
      <c r="C7" s="129"/>
      <c r="D7" s="129"/>
      <c r="E7" s="33" t="s">
        <v>76</v>
      </c>
      <c r="F7" s="33" t="s">
        <v>77</v>
      </c>
      <c r="G7" s="33" t="s">
        <v>62</v>
      </c>
      <c r="H7" s="33" t="s">
        <v>78</v>
      </c>
      <c r="I7" s="33"/>
      <c r="J7" s="33"/>
      <c r="K7" s="33"/>
      <c r="L7" s="33"/>
      <c r="M7" s="33"/>
      <c r="N7" s="33"/>
      <c r="O7" s="33"/>
      <c r="P7" s="33"/>
      <c r="Q7" s="33"/>
    </row>
    <row r="8" spans="1:17" ht="12.75">
      <c r="A8" s="130"/>
      <c r="B8" s="130"/>
      <c r="C8" s="130"/>
      <c r="D8" s="130"/>
      <c r="E8" s="35" t="s">
        <v>89</v>
      </c>
      <c r="F8" s="35" t="s">
        <v>89</v>
      </c>
      <c r="G8" s="35" t="s">
        <v>89</v>
      </c>
      <c r="H8" s="35" t="s">
        <v>89</v>
      </c>
      <c r="I8" s="35"/>
      <c r="J8" s="35"/>
      <c r="K8" s="35"/>
      <c r="L8" s="35"/>
      <c r="M8" s="35"/>
      <c r="N8" s="35"/>
      <c r="O8" s="35"/>
      <c r="P8" s="35"/>
      <c r="Q8" s="35"/>
    </row>
    <row r="9" spans="1:17" ht="12.75">
      <c r="A9" s="128" t="s">
        <v>20</v>
      </c>
      <c r="B9" s="128">
        <v>3</v>
      </c>
      <c r="C9" s="128">
        <v>4</v>
      </c>
      <c r="D9" s="128">
        <f>B9*C9</f>
        <v>12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2.75">
      <c r="A10" s="129"/>
      <c r="B10" s="129"/>
      <c r="C10" s="129"/>
      <c r="D10" s="129"/>
      <c r="E10" s="34"/>
      <c r="F10" s="34"/>
      <c r="G10" s="34"/>
      <c r="H10" s="33" t="s">
        <v>71</v>
      </c>
      <c r="I10" s="33"/>
      <c r="J10" s="33"/>
      <c r="K10" s="33"/>
      <c r="L10" s="33"/>
      <c r="M10" s="33"/>
      <c r="N10" s="33"/>
      <c r="O10" s="33"/>
      <c r="P10" s="33"/>
      <c r="Q10" s="33"/>
    </row>
    <row r="11" spans="1:17" ht="12.75">
      <c r="A11" s="129"/>
      <c r="B11" s="129"/>
      <c r="C11" s="129"/>
      <c r="D11" s="129"/>
      <c r="E11" s="33" t="s">
        <v>79</v>
      </c>
      <c r="F11" s="33" t="s">
        <v>80</v>
      </c>
      <c r="G11" s="33" t="s">
        <v>81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1:17" ht="12.75">
      <c r="A12" s="130"/>
      <c r="B12" s="130"/>
      <c r="C12" s="130"/>
      <c r="D12" s="130"/>
      <c r="E12" s="35" t="s">
        <v>89</v>
      </c>
      <c r="F12" s="35" t="s">
        <v>89</v>
      </c>
      <c r="G12" s="35" t="s">
        <v>89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2.75">
      <c r="A13" s="128" t="s">
        <v>21</v>
      </c>
      <c r="B13" s="128">
        <v>2</v>
      </c>
      <c r="C13" s="128">
        <v>3</v>
      </c>
      <c r="D13" s="128">
        <f>B13*C13</f>
        <v>6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ht="12.75">
      <c r="A14" s="129"/>
      <c r="B14" s="129"/>
      <c r="C14" s="129"/>
      <c r="D14" s="129"/>
      <c r="E14" s="37"/>
      <c r="F14" s="37"/>
      <c r="G14" s="47"/>
      <c r="H14" s="47"/>
      <c r="I14" s="33" t="s">
        <v>72</v>
      </c>
      <c r="J14" s="33"/>
      <c r="K14" s="33"/>
      <c r="L14" s="33"/>
      <c r="M14" s="33"/>
      <c r="N14" s="33"/>
      <c r="O14" s="33"/>
      <c r="P14" s="33"/>
      <c r="Q14" s="33"/>
    </row>
    <row r="15" spans="1:17" ht="12.75">
      <c r="A15" s="129"/>
      <c r="B15" s="129"/>
      <c r="C15" s="129"/>
      <c r="D15" s="129"/>
      <c r="E15" s="33" t="s">
        <v>90</v>
      </c>
      <c r="F15" s="33" t="s">
        <v>91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1:17" ht="12.75">
      <c r="A16" s="130"/>
      <c r="B16" s="130"/>
      <c r="C16" s="130"/>
      <c r="D16" s="130"/>
      <c r="E16" s="35" t="s">
        <v>92</v>
      </c>
      <c r="F16" s="35" t="s">
        <v>92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12.75">
      <c r="A17" s="128" t="s">
        <v>22</v>
      </c>
      <c r="B17" s="128">
        <v>6</v>
      </c>
      <c r="C17" s="128">
        <v>6</v>
      </c>
      <c r="D17" s="128">
        <f>B17*C17</f>
        <v>36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ht="12.75">
      <c r="A18" s="129"/>
      <c r="B18" s="129"/>
      <c r="C18" s="129"/>
      <c r="D18" s="129"/>
      <c r="E18" s="33"/>
      <c r="F18" s="33"/>
      <c r="G18" s="33"/>
      <c r="H18" s="34"/>
      <c r="I18" s="34"/>
      <c r="J18" s="34"/>
      <c r="K18" s="34"/>
      <c r="L18" s="34"/>
      <c r="M18" s="34"/>
      <c r="N18" s="33" t="s">
        <v>71</v>
      </c>
      <c r="O18" s="33"/>
      <c r="P18" s="33"/>
      <c r="Q18" s="33"/>
    </row>
    <row r="19" spans="1:17" ht="12.75">
      <c r="A19" s="129"/>
      <c r="B19" s="129"/>
      <c r="C19" s="129"/>
      <c r="D19" s="129"/>
      <c r="E19" s="33"/>
      <c r="F19" s="33"/>
      <c r="G19" s="33"/>
      <c r="H19" s="33" t="s">
        <v>82</v>
      </c>
      <c r="I19" s="33" t="s">
        <v>83</v>
      </c>
      <c r="J19" s="33" t="s">
        <v>84</v>
      </c>
      <c r="K19" s="33" t="s">
        <v>85</v>
      </c>
      <c r="L19" s="33" t="s">
        <v>86</v>
      </c>
      <c r="M19" s="33" t="s">
        <v>87</v>
      </c>
      <c r="N19" s="33"/>
      <c r="O19" s="33"/>
      <c r="P19" s="33"/>
      <c r="Q19" s="33"/>
    </row>
    <row r="20" spans="1:17" ht="12.75">
      <c r="A20" s="130"/>
      <c r="B20" s="130"/>
      <c r="C20" s="130"/>
      <c r="D20" s="130"/>
      <c r="E20" s="35"/>
      <c r="F20" s="35"/>
      <c r="G20" s="35"/>
      <c r="H20" s="35" t="s">
        <v>89</v>
      </c>
      <c r="I20" s="35" t="s">
        <v>89</v>
      </c>
      <c r="J20" s="35" t="s">
        <v>89</v>
      </c>
      <c r="K20" s="35" t="s">
        <v>89</v>
      </c>
      <c r="L20" s="35" t="s">
        <v>89</v>
      </c>
      <c r="M20" s="35" t="s">
        <v>89</v>
      </c>
      <c r="N20" s="35"/>
      <c r="O20" s="35"/>
      <c r="P20" s="35"/>
      <c r="Q20" s="35"/>
    </row>
    <row r="21" spans="1:17" ht="12.75">
      <c r="A21" s="128" t="s">
        <v>23</v>
      </c>
      <c r="B21" s="128">
        <v>5</v>
      </c>
      <c r="C21" s="128">
        <v>2</v>
      </c>
      <c r="D21" s="128">
        <f>B21*C21</f>
        <v>10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17" ht="12.75">
      <c r="A22" s="129"/>
      <c r="B22" s="129"/>
      <c r="C22" s="129"/>
      <c r="D22" s="129"/>
      <c r="E22" s="33"/>
      <c r="F22" s="33"/>
      <c r="G22" s="33"/>
      <c r="H22" s="33"/>
      <c r="I22" s="34"/>
      <c r="J22" s="34"/>
      <c r="K22" s="34"/>
      <c r="L22" s="34"/>
      <c r="M22" s="34"/>
      <c r="N22" s="33" t="s">
        <v>71</v>
      </c>
      <c r="O22" s="33"/>
      <c r="P22" s="33"/>
      <c r="Q22" s="33"/>
    </row>
    <row r="23" spans="1:17" ht="12.75">
      <c r="A23" s="129"/>
      <c r="B23" s="129"/>
      <c r="C23" s="129"/>
      <c r="D23" s="129"/>
      <c r="E23" s="33"/>
      <c r="F23" s="33"/>
      <c r="G23" s="33"/>
      <c r="H23" s="33"/>
      <c r="I23" s="33" t="s">
        <v>88</v>
      </c>
      <c r="J23" s="33" t="s">
        <v>76</v>
      </c>
      <c r="K23" s="33" t="s">
        <v>77</v>
      </c>
      <c r="L23" s="33" t="s">
        <v>62</v>
      </c>
      <c r="M23" s="33" t="s">
        <v>78</v>
      </c>
      <c r="N23" s="33"/>
      <c r="O23" s="33"/>
      <c r="P23" s="33"/>
      <c r="Q23" s="33"/>
    </row>
    <row r="24" spans="1:17" ht="12.75">
      <c r="A24" s="130"/>
      <c r="B24" s="130"/>
      <c r="C24" s="130"/>
      <c r="D24" s="130"/>
      <c r="E24" s="35"/>
      <c r="F24" s="35"/>
      <c r="G24" s="35"/>
      <c r="H24" s="35"/>
      <c r="I24" s="35" t="s">
        <v>89</v>
      </c>
      <c r="J24" s="35" t="s">
        <v>89</v>
      </c>
      <c r="K24" s="35" t="s">
        <v>89</v>
      </c>
      <c r="L24" s="35" t="s">
        <v>89</v>
      </c>
      <c r="M24" s="35" t="s">
        <v>89</v>
      </c>
      <c r="N24" s="35"/>
      <c r="O24" s="35"/>
      <c r="P24" s="35"/>
      <c r="Q24" s="35"/>
    </row>
    <row r="25" spans="1:17" ht="12.75">
      <c r="A25" s="128" t="s">
        <v>24</v>
      </c>
      <c r="B25" s="128">
        <v>2</v>
      </c>
      <c r="C25" s="128">
        <v>2</v>
      </c>
      <c r="D25" s="128">
        <f>B25*C25</f>
        <v>4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1:17" ht="12.75">
      <c r="A26" s="129"/>
      <c r="B26" s="129"/>
      <c r="C26" s="129"/>
      <c r="D26" s="129"/>
      <c r="E26" s="33"/>
      <c r="F26" s="33"/>
      <c r="G26" s="37"/>
      <c r="H26" s="37"/>
      <c r="I26" s="47"/>
      <c r="J26" s="47"/>
      <c r="K26" s="47"/>
      <c r="L26" s="33" t="s">
        <v>73</v>
      </c>
      <c r="M26" s="33"/>
      <c r="N26" s="33"/>
      <c r="O26" s="33"/>
      <c r="P26" s="33"/>
      <c r="Q26" s="33"/>
    </row>
    <row r="27" spans="1:17" ht="12.75">
      <c r="A27" s="129"/>
      <c r="B27" s="129"/>
      <c r="C27" s="129"/>
      <c r="D27" s="129"/>
      <c r="E27" s="33"/>
      <c r="F27" s="33"/>
      <c r="G27" s="33" t="s">
        <v>62</v>
      </c>
      <c r="H27" s="33" t="s">
        <v>78</v>
      </c>
      <c r="I27" s="33"/>
      <c r="J27" s="33"/>
      <c r="K27" s="33"/>
      <c r="L27" s="33"/>
      <c r="M27" s="33"/>
      <c r="N27" s="33"/>
      <c r="O27" s="33"/>
      <c r="P27" s="33"/>
      <c r="Q27" s="33"/>
    </row>
    <row r="28" spans="1:17" ht="12.75">
      <c r="A28" s="130"/>
      <c r="B28" s="130"/>
      <c r="C28" s="130"/>
      <c r="D28" s="130"/>
      <c r="E28" s="35"/>
      <c r="F28" s="35"/>
      <c r="G28" s="35" t="s">
        <v>92</v>
      </c>
      <c r="H28" s="35" t="s">
        <v>92</v>
      </c>
      <c r="I28" s="35"/>
      <c r="J28" s="35"/>
      <c r="K28" s="35"/>
      <c r="L28" s="35"/>
      <c r="M28" s="35"/>
      <c r="N28" s="35"/>
      <c r="O28" s="35"/>
      <c r="P28" s="35"/>
      <c r="Q28" s="35"/>
    </row>
    <row r="29" spans="1:17" ht="12.75">
      <c r="A29" s="128" t="s">
        <v>25</v>
      </c>
      <c r="B29" s="128">
        <v>3</v>
      </c>
      <c r="C29" s="128">
        <v>2</v>
      </c>
      <c r="D29" s="128">
        <f>B29*C29</f>
        <v>6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ht="12.75">
      <c r="A30" s="129"/>
      <c r="B30" s="129"/>
      <c r="C30" s="129"/>
      <c r="D30" s="129"/>
      <c r="E30" s="33"/>
      <c r="F30" s="33"/>
      <c r="G30" s="37"/>
      <c r="H30" s="37"/>
      <c r="I30" s="37"/>
      <c r="J30" s="47"/>
      <c r="K30" s="47"/>
      <c r="L30" s="33" t="s">
        <v>72</v>
      </c>
      <c r="M30" s="33"/>
      <c r="N30" s="33"/>
      <c r="O30" s="33"/>
      <c r="P30" s="33"/>
      <c r="Q30" s="33"/>
    </row>
    <row r="31" spans="1:17" ht="12.75">
      <c r="A31" s="129"/>
      <c r="B31" s="129"/>
      <c r="C31" s="129"/>
      <c r="D31" s="129"/>
      <c r="E31" s="33"/>
      <c r="F31" s="33"/>
      <c r="G31" s="33" t="s">
        <v>77</v>
      </c>
      <c r="H31" s="33" t="s">
        <v>62</v>
      </c>
      <c r="I31" s="33" t="s">
        <v>78</v>
      </c>
      <c r="J31" s="33"/>
      <c r="K31" s="33"/>
      <c r="L31" s="33"/>
      <c r="M31" s="33"/>
      <c r="N31" s="33"/>
      <c r="O31" s="33"/>
      <c r="P31" s="33"/>
      <c r="Q31" s="33"/>
    </row>
    <row r="32" spans="1:17" ht="12.75">
      <c r="A32" s="130"/>
      <c r="B32" s="130"/>
      <c r="C32" s="130"/>
      <c r="D32" s="130"/>
      <c r="E32" s="35"/>
      <c r="F32" s="35"/>
      <c r="G32" s="35" t="s">
        <v>92</v>
      </c>
      <c r="H32" s="35" t="s">
        <v>92</v>
      </c>
      <c r="I32" s="35" t="s">
        <v>92</v>
      </c>
      <c r="J32" s="35"/>
      <c r="K32" s="35"/>
      <c r="L32" s="35"/>
      <c r="M32" s="35"/>
      <c r="N32" s="35"/>
      <c r="O32" s="35"/>
      <c r="P32" s="35"/>
      <c r="Q32" s="35"/>
    </row>
    <row r="33" spans="1:17" ht="12.75">
      <c r="A33" s="128" t="s">
        <v>26</v>
      </c>
      <c r="B33" s="128">
        <v>4</v>
      </c>
      <c r="C33" s="128">
        <v>6</v>
      </c>
      <c r="D33" s="128">
        <f>B33*C33</f>
        <v>24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1:18" ht="12.75">
      <c r="A34" s="129"/>
      <c r="B34" s="129"/>
      <c r="C34" s="129"/>
      <c r="D34" s="129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34"/>
      <c r="P34" s="34"/>
      <c r="Q34" s="34"/>
      <c r="R34" s="30" t="s">
        <v>71</v>
      </c>
    </row>
    <row r="35" spans="1:17" ht="12.75">
      <c r="A35" s="129"/>
      <c r="B35" s="129"/>
      <c r="C35" s="129"/>
      <c r="D35" s="129"/>
      <c r="E35" s="33"/>
      <c r="F35" s="33"/>
      <c r="G35" s="33"/>
      <c r="H35" s="33"/>
      <c r="I35" s="33"/>
      <c r="J35" s="33"/>
      <c r="K35" s="33"/>
      <c r="L35" s="33"/>
      <c r="M35" s="33"/>
      <c r="N35" s="33" t="s">
        <v>84</v>
      </c>
      <c r="O35" s="33" t="s">
        <v>85</v>
      </c>
      <c r="P35" s="33" t="s">
        <v>86</v>
      </c>
      <c r="Q35" s="33" t="s">
        <v>87</v>
      </c>
    </row>
    <row r="36" spans="1:17" ht="12.75">
      <c r="A36" s="130"/>
      <c r="B36" s="130"/>
      <c r="C36" s="130"/>
      <c r="D36" s="130"/>
      <c r="E36" s="35"/>
      <c r="F36" s="35"/>
      <c r="G36" s="35"/>
      <c r="H36" s="35"/>
      <c r="I36" s="35"/>
      <c r="J36" s="35"/>
      <c r="K36" s="35"/>
      <c r="L36" s="35"/>
      <c r="M36" s="35"/>
      <c r="N36" s="35" t="s">
        <v>89</v>
      </c>
      <c r="O36" s="35" t="s">
        <v>89</v>
      </c>
      <c r="P36" s="35" t="s">
        <v>89</v>
      </c>
      <c r="Q36" s="35" t="s">
        <v>89</v>
      </c>
    </row>
    <row r="37" spans="1:17" ht="12.75">
      <c r="A37" s="128" t="s">
        <v>27</v>
      </c>
      <c r="B37" s="128">
        <v>5</v>
      </c>
      <c r="C37" s="128">
        <v>1</v>
      </c>
      <c r="D37" s="128">
        <f>B37*C37</f>
        <v>5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18" ht="12.75">
      <c r="A38" s="129"/>
      <c r="B38" s="129"/>
      <c r="C38" s="129"/>
      <c r="D38" s="129"/>
      <c r="E38" s="33"/>
      <c r="F38" s="33"/>
      <c r="G38" s="33"/>
      <c r="H38" s="33"/>
      <c r="I38" s="37"/>
      <c r="J38" s="37"/>
      <c r="K38" s="37"/>
      <c r="L38" s="37"/>
      <c r="M38" s="37"/>
      <c r="N38" s="47"/>
      <c r="O38" s="47"/>
      <c r="P38" s="47"/>
      <c r="Q38" s="47"/>
      <c r="R38" s="30" t="s">
        <v>74</v>
      </c>
    </row>
    <row r="39" spans="1:17" ht="12.75">
      <c r="A39" s="129"/>
      <c r="B39" s="129"/>
      <c r="C39" s="129"/>
      <c r="D39" s="129"/>
      <c r="E39" s="33"/>
      <c r="F39" s="33"/>
      <c r="G39" s="33"/>
      <c r="H39" s="33"/>
      <c r="I39" s="33"/>
      <c r="J39" s="33"/>
      <c r="K39" s="33"/>
      <c r="L39" s="33"/>
      <c r="M39" s="33"/>
      <c r="N39" s="33" t="s">
        <v>99</v>
      </c>
      <c r="O39" s="33" t="s">
        <v>100</v>
      </c>
      <c r="P39" s="33" t="s">
        <v>101</v>
      </c>
      <c r="Q39" s="33" t="s">
        <v>78</v>
      </c>
    </row>
    <row r="40" spans="1:17" ht="12.75">
      <c r="A40" s="130"/>
      <c r="B40" s="130"/>
      <c r="C40" s="130"/>
      <c r="D40" s="130"/>
      <c r="E40" s="35"/>
      <c r="F40" s="35"/>
      <c r="G40" s="35"/>
      <c r="H40" s="35"/>
      <c r="I40" s="35"/>
      <c r="J40" s="35"/>
      <c r="K40" s="35"/>
      <c r="L40" s="35"/>
      <c r="M40" s="35"/>
      <c r="N40" s="35" t="s">
        <v>102</v>
      </c>
      <c r="O40" s="35" t="s">
        <v>102</v>
      </c>
      <c r="P40" s="35" t="s">
        <v>102</v>
      </c>
      <c r="Q40" s="35" t="s">
        <v>102</v>
      </c>
    </row>
    <row r="41" spans="1:17" ht="12.75">
      <c r="A41" s="128" t="s">
        <v>28</v>
      </c>
      <c r="B41" s="128">
        <v>6</v>
      </c>
      <c r="C41" s="128">
        <v>5</v>
      </c>
      <c r="D41" s="128">
        <f>B41*C41</f>
        <v>30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</row>
    <row r="42" spans="1:18" ht="12.75">
      <c r="A42" s="129"/>
      <c r="B42" s="129"/>
      <c r="C42" s="129"/>
      <c r="D42" s="129">
        <f>SUM(D5:D41)</f>
        <v>141</v>
      </c>
      <c r="E42" s="33"/>
      <c r="F42" s="33"/>
      <c r="G42" s="33"/>
      <c r="H42" s="33"/>
      <c r="I42" s="33"/>
      <c r="J42" s="37"/>
      <c r="K42" s="37"/>
      <c r="L42" s="37"/>
      <c r="M42" s="37"/>
      <c r="N42" s="37"/>
      <c r="O42" s="37"/>
      <c r="P42" s="47"/>
      <c r="Q42" s="47"/>
      <c r="R42" s="30" t="s">
        <v>75</v>
      </c>
    </row>
    <row r="43" spans="1:17" ht="12.75">
      <c r="A43" s="129"/>
      <c r="B43" s="129"/>
      <c r="C43" s="129"/>
      <c r="D43" s="129"/>
      <c r="E43" s="33"/>
      <c r="F43" s="33"/>
      <c r="G43" s="33"/>
      <c r="H43" s="33"/>
      <c r="I43" s="33"/>
      <c r="J43" s="33" t="s">
        <v>93</v>
      </c>
      <c r="K43" s="33" t="s">
        <v>94</v>
      </c>
      <c r="L43" s="33" t="s">
        <v>95</v>
      </c>
      <c r="M43" s="33" t="s">
        <v>96</v>
      </c>
      <c r="N43" s="33" t="s">
        <v>97</v>
      </c>
      <c r="O43" s="33" t="s">
        <v>98</v>
      </c>
      <c r="P43" s="33"/>
      <c r="Q43" s="33"/>
    </row>
    <row r="44" spans="1:17" ht="12.75">
      <c r="A44" s="130"/>
      <c r="B44" s="130"/>
      <c r="C44" s="130"/>
      <c r="D44" s="130"/>
      <c r="E44" s="35"/>
      <c r="F44" s="35"/>
      <c r="G44" s="35"/>
      <c r="H44" s="35"/>
      <c r="I44" s="35"/>
      <c r="J44" s="35" t="s">
        <v>92</v>
      </c>
      <c r="K44" s="35" t="s">
        <v>92</v>
      </c>
      <c r="L44" s="35" t="s">
        <v>92</v>
      </c>
      <c r="M44" s="35" t="s">
        <v>92</v>
      </c>
      <c r="N44" s="35" t="s">
        <v>92</v>
      </c>
      <c r="O44" s="35" t="s">
        <v>92</v>
      </c>
      <c r="P44" s="35"/>
      <c r="Q44" s="35"/>
    </row>
    <row r="45" spans="1:17" s="13" customFormat="1" ht="19.5" customHeight="1">
      <c r="A45" s="31"/>
      <c r="B45" s="31"/>
      <c r="C45" s="31"/>
      <c r="D45" s="39" t="s">
        <v>67</v>
      </c>
      <c r="E45" s="40">
        <v>6</v>
      </c>
      <c r="F45" s="40">
        <v>6</v>
      </c>
      <c r="G45" s="40">
        <v>6</v>
      </c>
      <c r="H45" s="40">
        <v>8</v>
      </c>
      <c r="I45" s="40">
        <v>8</v>
      </c>
      <c r="J45" s="40">
        <v>8</v>
      </c>
      <c r="K45" s="40">
        <v>8</v>
      </c>
      <c r="L45" s="40">
        <v>8</v>
      </c>
      <c r="M45" s="40">
        <v>8</v>
      </c>
      <c r="N45" s="40">
        <v>6</v>
      </c>
      <c r="O45" s="40">
        <v>6</v>
      </c>
      <c r="P45" s="40">
        <v>6</v>
      </c>
      <c r="Q45" s="40">
        <v>6</v>
      </c>
    </row>
    <row r="46" spans="4:17" s="13" customFormat="1" ht="19.5" customHeight="1">
      <c r="D46" s="29" t="s">
        <v>68</v>
      </c>
      <c r="E46" s="41">
        <v>3</v>
      </c>
      <c r="F46" s="41">
        <v>3</v>
      </c>
      <c r="G46" s="41">
        <v>4</v>
      </c>
      <c r="H46" s="41">
        <v>4</v>
      </c>
      <c r="I46" s="41">
        <v>4</v>
      </c>
      <c r="J46" s="41">
        <v>5</v>
      </c>
      <c r="K46" s="41">
        <v>5</v>
      </c>
      <c r="L46" s="41">
        <v>5</v>
      </c>
      <c r="M46" s="41">
        <v>5</v>
      </c>
      <c r="N46" s="41">
        <v>5</v>
      </c>
      <c r="O46" s="41">
        <v>5</v>
      </c>
      <c r="P46" s="41"/>
      <c r="Q46" s="41"/>
    </row>
    <row r="47" spans="4:17" s="13" customFormat="1" ht="22.5" customHeight="1">
      <c r="D47" s="29" t="s">
        <v>69</v>
      </c>
      <c r="E47" s="41"/>
      <c r="F47" s="41"/>
      <c r="G47" s="41"/>
      <c r="H47" s="41"/>
      <c r="I47" s="41"/>
      <c r="J47" s="41"/>
      <c r="K47" s="41"/>
      <c r="L47" s="41"/>
      <c r="M47" s="41"/>
      <c r="N47" s="41">
        <v>1</v>
      </c>
      <c r="O47" s="41">
        <v>1</v>
      </c>
      <c r="P47" s="41">
        <v>1</v>
      </c>
      <c r="Q47" s="41">
        <v>2</v>
      </c>
    </row>
    <row r="48" spans="4:17" s="13" customFormat="1" ht="22.5" customHeight="1">
      <c r="D48" s="32" t="s">
        <v>70</v>
      </c>
      <c r="E48" s="41">
        <f>SUM(E45:E47)</f>
        <v>9</v>
      </c>
      <c r="F48" s="41">
        <f aca="true" t="shared" si="0" ref="F48:Q48">SUM(F45:F47)</f>
        <v>9</v>
      </c>
      <c r="G48" s="41">
        <f t="shared" si="0"/>
        <v>10</v>
      </c>
      <c r="H48" s="41">
        <f t="shared" si="0"/>
        <v>12</v>
      </c>
      <c r="I48" s="41">
        <f t="shared" si="0"/>
        <v>12</v>
      </c>
      <c r="J48" s="41">
        <f t="shared" si="0"/>
        <v>13</v>
      </c>
      <c r="K48" s="41">
        <f t="shared" si="0"/>
        <v>13</v>
      </c>
      <c r="L48" s="41">
        <f t="shared" si="0"/>
        <v>13</v>
      </c>
      <c r="M48" s="41">
        <f t="shared" si="0"/>
        <v>13</v>
      </c>
      <c r="N48" s="41">
        <f t="shared" si="0"/>
        <v>12</v>
      </c>
      <c r="O48" s="41">
        <f t="shared" si="0"/>
        <v>12</v>
      </c>
      <c r="P48" s="41">
        <f t="shared" si="0"/>
        <v>7</v>
      </c>
      <c r="Q48" s="41">
        <f t="shared" si="0"/>
        <v>8</v>
      </c>
    </row>
    <row r="49" spans="5:17" ht="12.75"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</row>
    <row r="50" spans="5:17" ht="12.75"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</row>
    <row r="51" spans="5:17" ht="12.75"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</row>
    <row r="52" spans="5:17" ht="126.75" customHeight="1"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ht="12.75">
      <c r="A53" s="13" t="s">
        <v>103</v>
      </c>
    </row>
    <row r="54" spans="1:17" s="44" customFormat="1" ht="22.5" customHeight="1">
      <c r="A54" s="44">
        <v>1</v>
      </c>
      <c r="B54" s="44" t="s">
        <v>104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1:17" s="44" customFormat="1" ht="22.5" customHeight="1">
      <c r="A55" s="44">
        <v>2</v>
      </c>
      <c r="B55" s="44" t="s">
        <v>105</v>
      </c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1:17" s="44" customFormat="1" ht="22.5" customHeight="1">
      <c r="A56" s="46" t="s">
        <v>106</v>
      </c>
      <c r="B56" s="44" t="s">
        <v>107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</row>
    <row r="57" spans="3:17" s="44" customFormat="1" ht="22.5" customHeight="1">
      <c r="C57" s="44" t="s">
        <v>108</v>
      </c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</row>
    <row r="58" spans="3:17" s="44" customFormat="1" ht="22.5" customHeight="1">
      <c r="C58" s="44" t="s">
        <v>109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1:17" s="44" customFormat="1" ht="22.5" customHeight="1">
      <c r="A59" s="44">
        <v>3</v>
      </c>
      <c r="B59" s="44" t="s">
        <v>110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</row>
    <row r="60" spans="1:17" s="44" customFormat="1" ht="22.5" customHeight="1">
      <c r="A60" s="44">
        <v>4</v>
      </c>
      <c r="B60" s="44" t="s">
        <v>111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</row>
    <row r="61" spans="1:17" s="44" customFormat="1" ht="22.5" customHeight="1">
      <c r="A61" s="44">
        <v>5</v>
      </c>
      <c r="B61" s="44" t="s">
        <v>112</v>
      </c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</row>
    <row r="62" spans="1:17" s="44" customFormat="1" ht="22.5" customHeight="1">
      <c r="A62" s="44">
        <v>6</v>
      </c>
      <c r="B62" s="44" t="s">
        <v>113</v>
      </c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</row>
  </sheetData>
  <sheetProtection/>
  <mergeCells count="58">
    <mergeCell ref="K2:K4"/>
    <mergeCell ref="L2:L4"/>
    <mergeCell ref="E2:E4"/>
    <mergeCell ref="F2:F4"/>
    <mergeCell ref="M2:M4"/>
    <mergeCell ref="H2:H4"/>
    <mergeCell ref="O2:O4"/>
    <mergeCell ref="P2:P4"/>
    <mergeCell ref="I2:I4"/>
    <mergeCell ref="A1:Q1"/>
    <mergeCell ref="A2:A4"/>
    <mergeCell ref="B2:B4"/>
    <mergeCell ref="C2:C4"/>
    <mergeCell ref="D2:D4"/>
    <mergeCell ref="G2:G4"/>
    <mergeCell ref="J2:J4"/>
    <mergeCell ref="A9:A12"/>
    <mergeCell ref="B9:B12"/>
    <mergeCell ref="C9:C12"/>
    <mergeCell ref="D9:D12"/>
    <mergeCell ref="Q2:Q4"/>
    <mergeCell ref="A5:A8"/>
    <mergeCell ref="B5:B8"/>
    <mergeCell ref="C5:C8"/>
    <mergeCell ref="D5:D8"/>
    <mergeCell ref="N2:N4"/>
    <mergeCell ref="C13:C16"/>
    <mergeCell ref="C17:C20"/>
    <mergeCell ref="D17:D20"/>
    <mergeCell ref="B21:B24"/>
    <mergeCell ref="C21:C24"/>
    <mergeCell ref="B17:B20"/>
    <mergeCell ref="D13:D16"/>
    <mergeCell ref="A17:A20"/>
    <mergeCell ref="A21:A24"/>
    <mergeCell ref="A25:A28"/>
    <mergeCell ref="B29:B32"/>
    <mergeCell ref="A29:A32"/>
    <mergeCell ref="A13:A16"/>
    <mergeCell ref="B13:B16"/>
    <mergeCell ref="B25:B28"/>
    <mergeCell ref="A33:A36"/>
    <mergeCell ref="A37:A40"/>
    <mergeCell ref="A41:A44"/>
    <mergeCell ref="C41:C44"/>
    <mergeCell ref="D41:D44"/>
    <mergeCell ref="C33:C36"/>
    <mergeCell ref="D33:D36"/>
    <mergeCell ref="B33:B36"/>
    <mergeCell ref="B41:B44"/>
    <mergeCell ref="D21:D24"/>
    <mergeCell ref="B37:B40"/>
    <mergeCell ref="C37:C40"/>
    <mergeCell ref="D37:D40"/>
    <mergeCell ref="C25:C28"/>
    <mergeCell ref="D25:D28"/>
    <mergeCell ref="C29:C32"/>
    <mergeCell ref="D29:D32"/>
  </mergeCells>
  <printOptions/>
  <pageMargins left="0.45" right="0.25" top="0.5" bottom="0.55" header="0.5" footer="0.5"/>
  <pageSetup fitToHeight="1" fitToWidth="1" horizontalDpi="600" verticalDpi="6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34"/>
  <sheetViews>
    <sheetView zoomScale="84" zoomScaleNormal="84" zoomScalePageLayoutView="0" workbookViewId="0" topLeftCell="N1">
      <selection activeCell="AN4" sqref="AN4:AO5"/>
    </sheetView>
  </sheetViews>
  <sheetFormatPr defaultColWidth="9.140625" defaultRowHeight="12.75"/>
  <cols>
    <col min="1" max="1" width="8.57421875" style="0" customWidth="1"/>
    <col min="2" max="3" width="4.140625" style="0" hidden="1" customWidth="1"/>
    <col min="4" max="4" width="6.8515625" style="0" customWidth="1"/>
    <col min="5" max="5" width="8.57421875" style="0" customWidth="1"/>
    <col min="6" max="6" width="3.57421875" style="0" customWidth="1"/>
    <col min="7" max="7" width="7.421875" style="0" customWidth="1"/>
    <col min="8" max="8" width="9.140625" style="0" customWidth="1"/>
    <col min="9" max="9" width="5.8515625" style="0" customWidth="1"/>
    <col min="10" max="10" width="4.7109375" style="0" customWidth="1"/>
    <col min="11" max="11" width="5.7109375" style="0" customWidth="1"/>
    <col min="12" max="12" width="6.140625" style="0" customWidth="1"/>
    <col min="13" max="13" width="4.140625" style="0" customWidth="1"/>
    <col min="14" max="14" width="5.28125" style="0" customWidth="1"/>
    <col min="15" max="15" width="5.57421875" style="0" customWidth="1"/>
    <col min="16" max="16" width="5.7109375" style="0" customWidth="1"/>
    <col min="17" max="17" width="6.7109375" style="0" customWidth="1"/>
    <col min="18" max="18" width="9.00390625" style="0" customWidth="1"/>
    <col min="19" max="20" width="10.57421875" style="13" customWidth="1"/>
    <col min="21" max="21" width="2.421875" style="49" customWidth="1"/>
    <col min="23" max="24" width="5.7109375" style="0" customWidth="1"/>
    <col min="26" max="26" width="5.7109375" style="0" customWidth="1"/>
    <col min="27" max="27" width="5.7109375" style="55" customWidth="1"/>
    <col min="28" max="28" width="5.7109375" style="0" customWidth="1"/>
    <col min="29" max="29" width="10.140625" style="0" customWidth="1"/>
    <col min="30" max="30" width="8.140625" style="0" customWidth="1"/>
    <col min="31" max="31" width="9.140625" style="0" customWidth="1"/>
    <col min="32" max="32" width="6.00390625" style="0" customWidth="1"/>
    <col min="33" max="33" width="9.140625" style="0" customWidth="1"/>
    <col min="35" max="35" width="7.57421875" style="0" customWidth="1"/>
    <col min="36" max="36" width="7.00390625" style="0" customWidth="1"/>
    <col min="38" max="38" width="7.140625" style="0" customWidth="1"/>
    <col min="41" max="41" width="6.28125" style="0" customWidth="1"/>
  </cols>
  <sheetData>
    <row r="1" spans="1:39" ht="15">
      <c r="A1" s="17" t="s">
        <v>33</v>
      </c>
      <c r="B1" s="17"/>
      <c r="C1" s="17"/>
      <c r="V1" s="190" t="s">
        <v>63</v>
      </c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</row>
    <row r="3" spans="1:42" s="100" customFormat="1" ht="12.75" customHeight="1">
      <c r="A3" s="173" t="s">
        <v>18</v>
      </c>
      <c r="B3" s="150" t="s">
        <v>34</v>
      </c>
      <c r="C3" s="151"/>
      <c r="D3" s="174" t="s">
        <v>10</v>
      </c>
      <c r="E3" s="184"/>
      <c r="F3" s="106"/>
      <c r="G3" s="173" t="s">
        <v>3</v>
      </c>
      <c r="H3" s="173" t="s">
        <v>7</v>
      </c>
      <c r="I3" s="174" t="s">
        <v>16</v>
      </c>
      <c r="J3" s="175" t="s">
        <v>41</v>
      </c>
      <c r="K3" s="175"/>
      <c r="L3" s="175"/>
      <c r="M3" s="175" t="s">
        <v>56</v>
      </c>
      <c r="N3" s="175"/>
      <c r="O3" s="175"/>
      <c r="P3" s="175" t="s">
        <v>59</v>
      </c>
      <c r="Q3" s="175"/>
      <c r="R3" s="175"/>
      <c r="S3" s="187" t="s">
        <v>38</v>
      </c>
      <c r="T3" s="187"/>
      <c r="V3" s="173" t="s">
        <v>42</v>
      </c>
      <c r="W3" s="180" t="s">
        <v>126</v>
      </c>
      <c r="X3" s="180" t="s">
        <v>127</v>
      </c>
      <c r="Y3" s="173" t="s">
        <v>43</v>
      </c>
      <c r="Z3" s="150" t="s">
        <v>44</v>
      </c>
      <c r="AA3" s="151"/>
      <c r="AB3" s="150" t="s">
        <v>45</v>
      </c>
      <c r="AC3" s="151"/>
      <c r="AD3" s="173" t="s">
        <v>46</v>
      </c>
      <c r="AE3" s="147" t="s">
        <v>41</v>
      </c>
      <c r="AF3" s="148"/>
      <c r="AG3" s="149"/>
      <c r="AH3" s="147" t="s">
        <v>56</v>
      </c>
      <c r="AI3" s="148"/>
      <c r="AJ3" s="149"/>
      <c r="AK3" s="147" t="s">
        <v>59</v>
      </c>
      <c r="AL3" s="148"/>
      <c r="AM3" s="149"/>
      <c r="AN3" s="147" t="s">
        <v>129</v>
      </c>
      <c r="AO3" s="148"/>
      <c r="AP3" s="149"/>
    </row>
    <row r="4" spans="1:42" s="100" customFormat="1" ht="21" customHeight="1">
      <c r="A4" s="173"/>
      <c r="B4" s="182"/>
      <c r="C4" s="183"/>
      <c r="D4" s="102" t="s">
        <v>9</v>
      </c>
      <c r="E4" s="102" t="s">
        <v>12</v>
      </c>
      <c r="F4" s="102"/>
      <c r="G4" s="173"/>
      <c r="H4" s="173"/>
      <c r="I4" s="174"/>
      <c r="J4" s="176" t="s">
        <v>39</v>
      </c>
      <c r="K4" s="177"/>
      <c r="L4" s="173" t="s">
        <v>40</v>
      </c>
      <c r="M4" s="176" t="s">
        <v>39</v>
      </c>
      <c r="N4" s="177"/>
      <c r="O4" s="173" t="s">
        <v>40</v>
      </c>
      <c r="P4" s="176" t="s">
        <v>39</v>
      </c>
      <c r="Q4" s="177"/>
      <c r="R4" s="173" t="s">
        <v>40</v>
      </c>
      <c r="S4" s="188" t="s">
        <v>39</v>
      </c>
      <c r="T4" s="188" t="s">
        <v>40</v>
      </c>
      <c r="V4" s="173"/>
      <c r="W4" s="191"/>
      <c r="X4" s="191"/>
      <c r="Y4" s="173"/>
      <c r="Z4" s="152"/>
      <c r="AA4" s="153"/>
      <c r="AB4" s="152"/>
      <c r="AC4" s="153"/>
      <c r="AD4" s="173"/>
      <c r="AE4" s="150" t="s">
        <v>47</v>
      </c>
      <c r="AF4" s="151"/>
      <c r="AG4" s="173" t="s">
        <v>64</v>
      </c>
      <c r="AH4" s="150" t="s">
        <v>47</v>
      </c>
      <c r="AI4" s="151"/>
      <c r="AJ4" s="173" t="s">
        <v>64</v>
      </c>
      <c r="AK4" s="150" t="s">
        <v>47</v>
      </c>
      <c r="AL4" s="151"/>
      <c r="AM4" s="173" t="s">
        <v>64</v>
      </c>
      <c r="AN4" s="150" t="s">
        <v>47</v>
      </c>
      <c r="AO4" s="151"/>
      <c r="AP4" s="173" t="s">
        <v>64</v>
      </c>
    </row>
    <row r="5" spans="1:42" s="101" customFormat="1" ht="31.5" customHeight="1" thickBot="1">
      <c r="A5" s="180"/>
      <c r="B5" s="103" t="s">
        <v>35</v>
      </c>
      <c r="C5" s="103" t="s">
        <v>36</v>
      </c>
      <c r="D5" s="104" t="s">
        <v>0</v>
      </c>
      <c r="E5" s="104" t="s">
        <v>13</v>
      </c>
      <c r="F5" s="104" t="s">
        <v>128</v>
      </c>
      <c r="G5" s="104" t="s">
        <v>4</v>
      </c>
      <c r="H5" s="104" t="s">
        <v>37</v>
      </c>
      <c r="I5" s="150"/>
      <c r="J5" s="105" t="s">
        <v>123</v>
      </c>
      <c r="K5" s="103" t="s">
        <v>124</v>
      </c>
      <c r="L5" s="180"/>
      <c r="M5" s="105" t="s">
        <v>123</v>
      </c>
      <c r="N5" s="103" t="s">
        <v>124</v>
      </c>
      <c r="O5" s="180"/>
      <c r="P5" s="105" t="s">
        <v>123</v>
      </c>
      <c r="Q5" s="103" t="s">
        <v>124</v>
      </c>
      <c r="R5" s="180"/>
      <c r="S5" s="189"/>
      <c r="T5" s="189"/>
      <c r="V5" s="180"/>
      <c r="W5" s="192"/>
      <c r="X5" s="192"/>
      <c r="Y5" s="180"/>
      <c r="Z5" s="152"/>
      <c r="AA5" s="153"/>
      <c r="AB5" s="154"/>
      <c r="AC5" s="155"/>
      <c r="AD5" s="180"/>
      <c r="AE5" s="154"/>
      <c r="AF5" s="155"/>
      <c r="AG5" s="180"/>
      <c r="AH5" s="154"/>
      <c r="AI5" s="155"/>
      <c r="AJ5" s="180"/>
      <c r="AK5" s="154"/>
      <c r="AL5" s="155"/>
      <c r="AM5" s="180"/>
      <c r="AN5" s="154"/>
      <c r="AO5" s="155"/>
      <c r="AP5" s="180"/>
    </row>
    <row r="6" spans="1:42" ht="14.25" thickBot="1" thickTop="1">
      <c r="A6" s="8">
        <v>1</v>
      </c>
      <c r="B6" s="9">
        <v>2</v>
      </c>
      <c r="C6" s="9">
        <v>3</v>
      </c>
      <c r="D6" s="9">
        <v>4</v>
      </c>
      <c r="E6" s="9">
        <v>5</v>
      </c>
      <c r="F6" s="9"/>
      <c r="G6" s="9">
        <v>6</v>
      </c>
      <c r="H6" s="9">
        <v>7</v>
      </c>
      <c r="I6" s="9">
        <v>8</v>
      </c>
      <c r="J6" s="158">
        <v>9</v>
      </c>
      <c r="K6" s="159"/>
      <c r="L6" s="6">
        <v>10</v>
      </c>
      <c r="M6" s="158">
        <v>11</v>
      </c>
      <c r="N6" s="159"/>
      <c r="O6" s="6">
        <v>12</v>
      </c>
      <c r="P6" s="158">
        <v>13</v>
      </c>
      <c r="Q6" s="159"/>
      <c r="R6" s="6">
        <v>14</v>
      </c>
      <c r="S6" s="6">
        <v>15</v>
      </c>
      <c r="T6" s="7">
        <v>16</v>
      </c>
      <c r="V6" s="26">
        <v>1</v>
      </c>
      <c r="W6" s="145">
        <v>2</v>
      </c>
      <c r="X6" s="162"/>
      <c r="Y6" s="146"/>
      <c r="Z6" s="193">
        <v>3</v>
      </c>
      <c r="AA6" s="193"/>
      <c r="AB6" s="145">
        <v>4</v>
      </c>
      <c r="AC6" s="146"/>
      <c r="AD6" s="27">
        <v>5</v>
      </c>
      <c r="AE6" s="145">
        <v>6</v>
      </c>
      <c r="AF6" s="146"/>
      <c r="AG6" s="27">
        <v>7</v>
      </c>
      <c r="AH6" s="145">
        <v>8</v>
      </c>
      <c r="AI6" s="146"/>
      <c r="AJ6" s="27">
        <v>9</v>
      </c>
      <c r="AK6" s="145">
        <v>10</v>
      </c>
      <c r="AL6" s="146"/>
      <c r="AM6" s="28">
        <v>11</v>
      </c>
      <c r="AN6" s="145">
        <v>12</v>
      </c>
      <c r="AO6" s="146"/>
      <c r="AP6" s="28">
        <v>13</v>
      </c>
    </row>
    <row r="7" spans="1:42" s="113" customFormat="1" ht="13.5" thickTop="1">
      <c r="A7" s="107" t="str">
        <f>'pregled normalnih i usiljenih'!A5</f>
        <v>A</v>
      </c>
      <c r="B7" s="107"/>
      <c r="C7" s="107"/>
      <c r="D7" s="107">
        <f>'pregled normalnih i usiljenih'!C5</f>
        <v>5</v>
      </c>
      <c r="E7" s="107">
        <f>'pregled normalnih i usiljenih'!D5</f>
        <v>250</v>
      </c>
      <c r="F7" s="107" t="s">
        <v>31</v>
      </c>
      <c r="G7" s="107">
        <f>'pregled normalnih i usiljenih'!H5</f>
        <v>2</v>
      </c>
      <c r="H7" s="107">
        <f>'pregled normalnih i usiljenih'!J5</f>
        <v>50</v>
      </c>
      <c r="I7" s="108">
        <f>'pregled normalnih i usiljenih'!K5</f>
        <v>4</v>
      </c>
      <c r="J7" s="109"/>
      <c r="K7" s="109"/>
      <c r="L7" s="107"/>
      <c r="M7" s="109"/>
      <c r="N7" s="109"/>
      <c r="O7" s="107"/>
      <c r="P7" s="110">
        <v>1</v>
      </c>
      <c r="Q7" s="110">
        <v>1</v>
      </c>
      <c r="R7" s="111">
        <f>P7*$H7</f>
        <v>50</v>
      </c>
      <c r="S7" s="112">
        <f>J7+M7+P7</f>
        <v>1</v>
      </c>
      <c r="T7" s="112">
        <f aca="true" t="shared" si="0" ref="T7:T15">L7+O7+R7</f>
        <v>50</v>
      </c>
      <c r="V7" s="130">
        <v>1</v>
      </c>
      <c r="W7" s="107" t="s">
        <v>29</v>
      </c>
      <c r="X7" s="107">
        <v>5</v>
      </c>
      <c r="Y7" s="130">
        <f>SUM(X7:X9)</f>
        <v>16</v>
      </c>
      <c r="Z7" s="107" t="s">
        <v>29</v>
      </c>
      <c r="AA7" s="107">
        <v>5</v>
      </c>
      <c r="AB7" s="107">
        <v>2</v>
      </c>
      <c r="AC7" s="130">
        <f>SUM(AB7:AB9)</f>
        <v>4</v>
      </c>
      <c r="AD7" s="130">
        <f>Y7-AC7</f>
        <v>12</v>
      </c>
      <c r="AE7" s="109">
        <f>IF(AE$26=$Z7,$AB7,0)</f>
        <v>0</v>
      </c>
      <c r="AF7" s="130">
        <f>SUM(AE7:AE9)</f>
        <v>2</v>
      </c>
      <c r="AG7" s="130">
        <f>$Y7-AF7</f>
        <v>14</v>
      </c>
      <c r="AH7" s="109">
        <f>IF(AH$26=$Z7,$AB7,0)</f>
        <v>0</v>
      </c>
      <c r="AI7" s="130">
        <f>SUM(AH7:AH9)</f>
        <v>0</v>
      </c>
      <c r="AJ7" s="144">
        <f>AG7-AI7</f>
        <v>14</v>
      </c>
      <c r="AK7" s="109">
        <f>IF(AK$26=$Z7,$AB7,0)</f>
        <v>0</v>
      </c>
      <c r="AL7" s="130">
        <f>SUM(AK7:AK9)</f>
        <v>0</v>
      </c>
      <c r="AM7" s="144">
        <f>AJ7-AL7</f>
        <v>14</v>
      </c>
      <c r="AN7" s="109">
        <v>1</v>
      </c>
      <c r="AO7" s="130">
        <f>SUM(AN7:AN9)</f>
        <v>1</v>
      </c>
      <c r="AP7" s="144">
        <f>AM7-AO7</f>
        <v>13</v>
      </c>
    </row>
    <row r="8" spans="1:42" ht="12.75">
      <c r="A8" s="3" t="str">
        <f>'pregled normalnih i usiljenih'!A6</f>
        <v>D</v>
      </c>
      <c r="B8" s="3"/>
      <c r="C8" s="3"/>
      <c r="D8" s="3">
        <f>'pregled normalnih i usiljenih'!C6</f>
        <v>2</v>
      </c>
      <c r="E8" s="3">
        <f>'pregled normalnih i usiljenih'!D6</f>
        <v>420</v>
      </c>
      <c r="F8" s="51"/>
      <c r="G8" s="5">
        <f>'pregled normalnih i usiljenih'!H6</f>
        <v>0</v>
      </c>
      <c r="H8" s="5">
        <f>'pregled normalnih i usiljenih'!J6</f>
        <v>0</v>
      </c>
      <c r="I8" s="18" t="str">
        <f>'pregled normalnih i usiljenih'!K6</f>
        <v>/</v>
      </c>
      <c r="J8" s="19"/>
      <c r="K8" s="19"/>
      <c r="L8" s="3"/>
      <c r="M8" s="19"/>
      <c r="N8" s="19"/>
      <c r="O8" s="3"/>
      <c r="P8" s="65"/>
      <c r="Q8" s="65"/>
      <c r="R8" s="3"/>
      <c r="S8" s="23">
        <f aca="true" t="shared" si="1" ref="S8:S14">J8+M8+P8</f>
        <v>0</v>
      </c>
      <c r="T8" s="23">
        <f t="shared" si="0"/>
        <v>0</v>
      </c>
      <c r="V8" s="142"/>
      <c r="W8" s="3" t="s">
        <v>20</v>
      </c>
      <c r="X8" s="3">
        <v>3</v>
      </c>
      <c r="Y8" s="142"/>
      <c r="Z8" s="3" t="s">
        <v>20</v>
      </c>
      <c r="AA8" s="51">
        <v>3</v>
      </c>
      <c r="AB8" s="3">
        <v>0</v>
      </c>
      <c r="AC8" s="142"/>
      <c r="AD8" s="142"/>
      <c r="AE8" s="22">
        <f aca="true" t="shared" si="2" ref="AE8:AE25">IF(AE$26=$Z8,$AB8,0)</f>
        <v>0</v>
      </c>
      <c r="AF8" s="142"/>
      <c r="AG8" s="142"/>
      <c r="AH8" s="22">
        <f aca="true" t="shared" si="3" ref="AH8:AH25">IF(AH$26=$Z8,$AB8,0)</f>
        <v>0</v>
      </c>
      <c r="AI8" s="142"/>
      <c r="AJ8" s="143"/>
      <c r="AK8" s="22">
        <f aca="true" t="shared" si="4" ref="AK8:AK25">IF(AK$26=$Z8,$AB8,0)</f>
        <v>0</v>
      </c>
      <c r="AL8" s="142"/>
      <c r="AM8" s="143"/>
      <c r="AN8" s="22">
        <f aca="true" t="shared" si="5" ref="AN8:AN25">IF(AN$26=$Z8,$AB8,0)</f>
        <v>0</v>
      </c>
      <c r="AO8" s="142"/>
      <c r="AP8" s="143"/>
    </row>
    <row r="9" spans="1:42" ht="12.75">
      <c r="A9" s="3" t="str">
        <f>'pregled normalnih i usiljenih'!A7</f>
        <v>G</v>
      </c>
      <c r="B9" s="3"/>
      <c r="C9" s="3"/>
      <c r="D9" s="3">
        <f>'pregled normalnih i usiljenih'!C7</f>
        <v>6</v>
      </c>
      <c r="E9" s="3">
        <f>'pregled normalnih i usiljenih'!D7</f>
        <v>580</v>
      </c>
      <c r="F9" s="51"/>
      <c r="G9" s="5">
        <f>'pregled normalnih i usiljenih'!H7</f>
        <v>0</v>
      </c>
      <c r="H9" s="5">
        <f>'pregled normalnih i usiljenih'!J7</f>
        <v>0</v>
      </c>
      <c r="I9" s="18" t="str">
        <f>'pregled normalnih i usiljenih'!K7</f>
        <v>/</v>
      </c>
      <c r="J9" s="19"/>
      <c r="K9" s="19"/>
      <c r="L9" s="3"/>
      <c r="M9" s="19"/>
      <c r="N9" s="19"/>
      <c r="O9" s="3"/>
      <c r="P9" s="65"/>
      <c r="Q9" s="65"/>
      <c r="R9" s="3"/>
      <c r="S9" s="23">
        <f t="shared" si="1"/>
        <v>0</v>
      </c>
      <c r="T9" s="23">
        <f t="shared" si="0"/>
        <v>0</v>
      </c>
      <c r="V9" s="142"/>
      <c r="W9" s="3" t="s">
        <v>21</v>
      </c>
      <c r="X9" s="3">
        <v>8</v>
      </c>
      <c r="Y9" s="142"/>
      <c r="Z9" s="3" t="s">
        <v>21</v>
      </c>
      <c r="AA9" s="51">
        <v>8</v>
      </c>
      <c r="AB9" s="3">
        <v>2</v>
      </c>
      <c r="AC9" s="142"/>
      <c r="AD9" s="142"/>
      <c r="AE9" s="22">
        <f t="shared" si="2"/>
        <v>2</v>
      </c>
      <c r="AF9" s="142"/>
      <c r="AG9" s="142"/>
      <c r="AH9" s="22">
        <f t="shared" si="3"/>
        <v>0</v>
      </c>
      <c r="AI9" s="142"/>
      <c r="AJ9" s="143"/>
      <c r="AK9" s="22">
        <f t="shared" si="4"/>
        <v>0</v>
      </c>
      <c r="AL9" s="142"/>
      <c r="AM9" s="143"/>
      <c r="AN9" s="22">
        <f t="shared" si="5"/>
        <v>0</v>
      </c>
      <c r="AO9" s="142"/>
      <c r="AP9" s="143"/>
    </row>
    <row r="10" spans="1:42" ht="12.75">
      <c r="A10" s="3" t="str">
        <f>'pregled normalnih i usiljenih'!A8</f>
        <v>B</v>
      </c>
      <c r="B10" s="3"/>
      <c r="C10" s="3"/>
      <c r="D10" s="3">
        <f>'pregled normalnih i usiljenih'!C8</f>
        <v>3</v>
      </c>
      <c r="E10" s="3">
        <f>'pregled normalnih i usiljenih'!D8</f>
        <v>830</v>
      </c>
      <c r="F10" s="51"/>
      <c r="G10" s="5">
        <f>'pregled normalnih i usiljenih'!H8</f>
        <v>0</v>
      </c>
      <c r="H10" s="5">
        <f>'pregled normalnih i usiljenih'!J8</f>
        <v>0</v>
      </c>
      <c r="I10" s="18" t="str">
        <f>'pregled normalnih i usiljenih'!K8</f>
        <v>/</v>
      </c>
      <c r="J10" s="19"/>
      <c r="K10" s="19"/>
      <c r="L10" s="3"/>
      <c r="M10" s="20"/>
      <c r="N10" s="20"/>
      <c r="O10" s="3"/>
      <c r="P10" s="65"/>
      <c r="Q10" s="65"/>
      <c r="R10" s="3"/>
      <c r="S10" s="23">
        <f t="shared" si="1"/>
        <v>0</v>
      </c>
      <c r="T10" s="23">
        <f t="shared" si="0"/>
        <v>0</v>
      </c>
      <c r="V10" s="142">
        <v>2</v>
      </c>
      <c r="W10" s="3" t="s">
        <v>29</v>
      </c>
      <c r="X10" s="3">
        <v>5</v>
      </c>
      <c r="Y10" s="186">
        <f>SUM(X10:X12)</f>
        <v>19</v>
      </c>
      <c r="Z10" s="3" t="s">
        <v>29</v>
      </c>
      <c r="AA10" s="51">
        <v>5</v>
      </c>
      <c r="AB10" s="3">
        <v>2</v>
      </c>
      <c r="AC10" s="142">
        <f>SUM(AB10:AB12)</f>
        <v>6</v>
      </c>
      <c r="AD10" s="142">
        <f>Y10-AC10</f>
        <v>13</v>
      </c>
      <c r="AE10" s="22">
        <f t="shared" si="2"/>
        <v>0</v>
      </c>
      <c r="AF10" s="130">
        <f>SUM(AE10:AE12)</f>
        <v>2</v>
      </c>
      <c r="AG10" s="185">
        <f>$Y10-AF10</f>
        <v>17</v>
      </c>
      <c r="AH10" s="22">
        <f t="shared" si="3"/>
        <v>0</v>
      </c>
      <c r="AI10" s="130">
        <f>SUM(AH10:AH12)</f>
        <v>2</v>
      </c>
      <c r="AJ10" s="185">
        <f>AG10-AI10</f>
        <v>15</v>
      </c>
      <c r="AK10" s="22">
        <f t="shared" si="4"/>
        <v>0</v>
      </c>
      <c r="AL10" s="130">
        <f>SUM(AK10:AK12)</f>
        <v>0</v>
      </c>
      <c r="AM10" s="185">
        <f>AJ10-AL10</f>
        <v>15</v>
      </c>
      <c r="AN10" s="22">
        <v>1</v>
      </c>
      <c r="AO10" s="130">
        <f>SUM(AN10:AN12)</f>
        <v>1</v>
      </c>
      <c r="AP10" s="185">
        <f>AM10-AO10</f>
        <v>14</v>
      </c>
    </row>
    <row r="11" spans="1:42" s="113" customFormat="1" ht="12.75">
      <c r="A11" s="111" t="str">
        <f>'pregled normalnih i usiljenih'!A9</f>
        <v>E</v>
      </c>
      <c r="B11" s="111"/>
      <c r="C11" s="111"/>
      <c r="D11" s="111">
        <f>'pregled normalnih i usiljenih'!C9</f>
        <v>6</v>
      </c>
      <c r="E11" s="111">
        <f>'pregled normalnih i usiljenih'!D9</f>
        <v>550</v>
      </c>
      <c r="F11" s="111" t="s">
        <v>31</v>
      </c>
      <c r="G11" s="107">
        <f>'pregled normalnih i usiljenih'!H9</f>
        <v>2</v>
      </c>
      <c r="H11" s="107">
        <f>'pregled normalnih i usiljenih'!J9</f>
        <v>35</v>
      </c>
      <c r="I11" s="114">
        <f>'pregled normalnih i usiljenih'!K9</f>
        <v>3</v>
      </c>
      <c r="J11" s="115"/>
      <c r="K11" s="115"/>
      <c r="L11" s="111"/>
      <c r="M11" s="115">
        <v>2</v>
      </c>
      <c r="N11" s="115">
        <f>J11-$J11</f>
        <v>0</v>
      </c>
      <c r="O11" s="111">
        <f>M11*$H11</f>
        <v>70</v>
      </c>
      <c r="P11" s="116"/>
      <c r="Q11" s="116"/>
      <c r="R11" s="111"/>
      <c r="S11" s="112">
        <f t="shared" si="1"/>
        <v>2</v>
      </c>
      <c r="T11" s="112">
        <f t="shared" si="0"/>
        <v>70</v>
      </c>
      <c r="V11" s="142"/>
      <c r="W11" s="111" t="s">
        <v>23</v>
      </c>
      <c r="X11" s="111">
        <v>6</v>
      </c>
      <c r="Y11" s="186"/>
      <c r="Z11" s="111" t="s">
        <v>23</v>
      </c>
      <c r="AA11" s="111">
        <v>6</v>
      </c>
      <c r="AB11" s="111">
        <v>2</v>
      </c>
      <c r="AC11" s="142"/>
      <c r="AD11" s="142"/>
      <c r="AE11" s="109">
        <f t="shared" si="2"/>
        <v>0</v>
      </c>
      <c r="AF11" s="142"/>
      <c r="AG11" s="186"/>
      <c r="AH11" s="109">
        <f t="shared" si="3"/>
        <v>2</v>
      </c>
      <c r="AI11" s="142"/>
      <c r="AJ11" s="186"/>
      <c r="AK11" s="109">
        <f t="shared" si="4"/>
        <v>0</v>
      </c>
      <c r="AL11" s="142"/>
      <c r="AM11" s="186"/>
      <c r="AN11" s="109">
        <f t="shared" si="5"/>
        <v>0</v>
      </c>
      <c r="AO11" s="142"/>
      <c r="AP11" s="186"/>
    </row>
    <row r="12" spans="1:42" s="123" customFormat="1" ht="12.75">
      <c r="A12" s="117" t="str">
        <f>'pregled normalnih i usiljenih'!A10</f>
        <v>H</v>
      </c>
      <c r="B12" s="117"/>
      <c r="C12" s="117"/>
      <c r="D12" s="117">
        <f>'pregled normalnih i usiljenih'!C10</f>
        <v>9</v>
      </c>
      <c r="E12" s="117">
        <f>'pregled normalnih i usiljenih'!D10</f>
        <v>710</v>
      </c>
      <c r="F12" s="117"/>
      <c r="G12" s="118">
        <f>'pregled normalnih i usiljenih'!H10</f>
        <v>1</v>
      </c>
      <c r="H12" s="118">
        <f>'pregled normalnih i usiljenih'!J10</f>
        <v>90</v>
      </c>
      <c r="I12" s="119">
        <f>'pregled normalnih i usiljenih'!K10</f>
        <v>5</v>
      </c>
      <c r="J12" s="120"/>
      <c r="K12" s="120"/>
      <c r="L12" s="117"/>
      <c r="M12" s="120"/>
      <c r="N12" s="120"/>
      <c r="O12" s="117"/>
      <c r="P12" s="121">
        <v>1</v>
      </c>
      <c r="Q12" s="121">
        <f>M12-$J12</f>
        <v>0</v>
      </c>
      <c r="R12" s="117">
        <f>P12*$H12</f>
        <v>90</v>
      </c>
      <c r="S12" s="122">
        <f t="shared" si="1"/>
        <v>1</v>
      </c>
      <c r="T12" s="122">
        <f t="shared" si="0"/>
        <v>90</v>
      </c>
      <c r="V12" s="142"/>
      <c r="W12" s="117" t="s">
        <v>21</v>
      </c>
      <c r="X12" s="117">
        <v>8</v>
      </c>
      <c r="Y12" s="186"/>
      <c r="Z12" s="117" t="s">
        <v>21</v>
      </c>
      <c r="AA12" s="124">
        <v>8</v>
      </c>
      <c r="AB12" s="117">
        <v>2</v>
      </c>
      <c r="AC12" s="142"/>
      <c r="AD12" s="142"/>
      <c r="AE12" s="125">
        <f t="shared" si="2"/>
        <v>2</v>
      </c>
      <c r="AF12" s="142"/>
      <c r="AG12" s="186"/>
      <c r="AH12" s="125">
        <f t="shared" si="3"/>
        <v>0</v>
      </c>
      <c r="AI12" s="142"/>
      <c r="AJ12" s="186"/>
      <c r="AK12" s="125">
        <f t="shared" si="4"/>
        <v>0</v>
      </c>
      <c r="AL12" s="142"/>
      <c r="AM12" s="186"/>
      <c r="AN12" s="125">
        <f t="shared" si="5"/>
        <v>0</v>
      </c>
      <c r="AO12" s="142"/>
      <c r="AP12" s="186"/>
    </row>
    <row r="13" spans="1:42" ht="12.75">
      <c r="A13" s="3" t="str">
        <f>'pregled normalnih i usiljenih'!A11</f>
        <v>F</v>
      </c>
      <c r="B13" s="3"/>
      <c r="C13" s="3"/>
      <c r="D13" s="3">
        <f>'pregled normalnih i usiljenih'!C11</f>
        <v>4</v>
      </c>
      <c r="E13" s="3">
        <f>'pregled normalnih i usiljenih'!D11</f>
        <v>610</v>
      </c>
      <c r="F13" s="3"/>
      <c r="G13" s="5">
        <f>'pregled normalnih i usiljenih'!H11</f>
        <v>2</v>
      </c>
      <c r="H13" s="5">
        <f>'pregled normalnih i usiljenih'!J11</f>
        <v>20</v>
      </c>
      <c r="I13" s="18">
        <f>'pregled normalnih i usiljenih'!K11</f>
        <v>1.2</v>
      </c>
      <c r="J13" s="19"/>
      <c r="K13" s="19"/>
      <c r="L13" s="3"/>
      <c r="M13" s="19"/>
      <c r="N13" s="19"/>
      <c r="O13" s="3"/>
      <c r="P13" s="65"/>
      <c r="Q13" s="65"/>
      <c r="R13" s="3"/>
      <c r="S13" s="23">
        <f t="shared" si="1"/>
        <v>0</v>
      </c>
      <c r="T13" s="23">
        <f t="shared" si="0"/>
        <v>0</v>
      </c>
      <c r="V13" s="128">
        <v>3</v>
      </c>
      <c r="W13" s="3" t="s">
        <v>29</v>
      </c>
      <c r="X13" s="3">
        <v>5</v>
      </c>
      <c r="Y13" s="142">
        <f>SUM(X13:X15)</f>
        <v>15</v>
      </c>
      <c r="Z13" s="3" t="s">
        <v>29</v>
      </c>
      <c r="AA13" s="51">
        <v>5</v>
      </c>
      <c r="AB13" s="3">
        <v>2</v>
      </c>
      <c r="AC13" s="142">
        <f>SUM(AB13:AB15)</f>
        <v>6</v>
      </c>
      <c r="AD13" s="142">
        <f>Y13-AC13</f>
        <v>9</v>
      </c>
      <c r="AE13" s="22">
        <f t="shared" si="2"/>
        <v>0</v>
      </c>
      <c r="AF13" s="130">
        <f>SUM(AE13:AE15)</f>
        <v>0</v>
      </c>
      <c r="AG13" s="130">
        <f>$Y13-AF13</f>
        <v>15</v>
      </c>
      <c r="AH13" s="22">
        <f t="shared" si="3"/>
        <v>0</v>
      </c>
      <c r="AI13" s="130">
        <f>SUM(AH13:AH15)</f>
        <v>2</v>
      </c>
      <c r="AJ13" s="144">
        <f>AG13-AI13</f>
        <v>13</v>
      </c>
      <c r="AK13" s="22">
        <f t="shared" si="4"/>
        <v>0</v>
      </c>
      <c r="AL13" s="130">
        <f>SUM(AK13:AK15)</f>
        <v>0</v>
      </c>
      <c r="AM13" s="144">
        <f>AJ13-AL13</f>
        <v>13</v>
      </c>
      <c r="AN13" s="22">
        <v>1</v>
      </c>
      <c r="AO13" s="130">
        <f>SUM(AN13:AN15)</f>
        <v>1</v>
      </c>
      <c r="AP13" s="144">
        <f>AM13-AO13</f>
        <v>12</v>
      </c>
    </row>
    <row r="14" spans="1:42" s="113" customFormat="1" ht="12.75">
      <c r="A14" s="111" t="str">
        <f>'pregled normalnih i usiljenih'!A12</f>
        <v>C</v>
      </c>
      <c r="B14" s="111"/>
      <c r="C14" s="111"/>
      <c r="D14" s="111">
        <f>'pregled normalnih i usiljenih'!C12</f>
        <v>8</v>
      </c>
      <c r="E14" s="111">
        <f>'pregled normalnih i usiljenih'!D12</f>
        <v>790</v>
      </c>
      <c r="F14" s="111" t="s">
        <v>31</v>
      </c>
      <c r="G14" s="107">
        <f>'pregled normalnih i usiljenih'!H12</f>
        <v>2</v>
      </c>
      <c r="H14" s="107">
        <f>'pregled normalnih i usiljenih'!J12</f>
        <v>20</v>
      </c>
      <c r="I14" s="114">
        <f>'pregled normalnih i usiljenih'!K12</f>
        <v>1.2</v>
      </c>
      <c r="J14" s="115">
        <v>2</v>
      </c>
      <c r="K14" s="115">
        <f>G14-$J14</f>
        <v>0</v>
      </c>
      <c r="L14" s="111">
        <f>J14*$H14</f>
        <v>40</v>
      </c>
      <c r="M14" s="115"/>
      <c r="N14" s="115"/>
      <c r="O14" s="111"/>
      <c r="P14" s="116"/>
      <c r="Q14" s="116"/>
      <c r="R14" s="111"/>
      <c r="S14" s="112">
        <f t="shared" si="1"/>
        <v>2</v>
      </c>
      <c r="T14" s="112">
        <f t="shared" si="0"/>
        <v>40</v>
      </c>
      <c r="V14" s="129"/>
      <c r="W14" s="111" t="s">
        <v>23</v>
      </c>
      <c r="X14" s="111">
        <v>6</v>
      </c>
      <c r="Y14" s="142"/>
      <c r="Z14" s="111" t="s">
        <v>23</v>
      </c>
      <c r="AA14" s="111">
        <v>6</v>
      </c>
      <c r="AB14" s="111">
        <v>2</v>
      </c>
      <c r="AC14" s="142"/>
      <c r="AD14" s="142"/>
      <c r="AE14" s="109">
        <f t="shared" si="2"/>
        <v>0</v>
      </c>
      <c r="AF14" s="142"/>
      <c r="AG14" s="142"/>
      <c r="AH14" s="109">
        <f t="shared" si="3"/>
        <v>2</v>
      </c>
      <c r="AI14" s="142"/>
      <c r="AJ14" s="143"/>
      <c r="AK14" s="109">
        <f t="shared" si="4"/>
        <v>0</v>
      </c>
      <c r="AL14" s="142"/>
      <c r="AM14" s="143"/>
      <c r="AN14" s="109">
        <f t="shared" si="5"/>
        <v>0</v>
      </c>
      <c r="AO14" s="142"/>
      <c r="AP14" s="143"/>
    </row>
    <row r="15" spans="1:42" ht="12.75">
      <c r="A15" s="166" t="s">
        <v>38</v>
      </c>
      <c r="B15" s="167"/>
      <c r="C15" s="66" t="s">
        <v>125</v>
      </c>
      <c r="D15" s="57">
        <v>19</v>
      </c>
      <c r="E15" s="57">
        <f>SUM(E7:E14)</f>
        <v>4740</v>
      </c>
      <c r="F15" s="12"/>
      <c r="G15" s="57">
        <f>19-14</f>
        <v>5</v>
      </c>
      <c r="H15" s="67"/>
      <c r="I15" s="68"/>
      <c r="J15" s="178">
        <f>SUM(J7:J14)</f>
        <v>2</v>
      </c>
      <c r="K15" s="179"/>
      <c r="L15" s="48">
        <f>SUM(L7:L14)</f>
        <v>40</v>
      </c>
      <c r="M15" s="178">
        <f>SUM(M7:M14)</f>
        <v>2</v>
      </c>
      <c r="N15" s="179"/>
      <c r="O15" s="48">
        <f>SUM(O7:O14)</f>
        <v>70</v>
      </c>
      <c r="P15" s="160">
        <v>1</v>
      </c>
      <c r="Q15" s="161"/>
      <c r="R15" s="48">
        <f>SUM(R7:R14)</f>
        <v>140</v>
      </c>
      <c r="S15" s="56">
        <f>J15+M15+P15</f>
        <v>5</v>
      </c>
      <c r="T15" s="57">
        <f t="shared" si="0"/>
        <v>250</v>
      </c>
      <c r="V15" s="130"/>
      <c r="W15" s="69" t="s">
        <v>24</v>
      </c>
      <c r="X15" s="69">
        <v>4</v>
      </c>
      <c r="Y15" s="142"/>
      <c r="Z15" s="69" t="s">
        <v>24</v>
      </c>
      <c r="AA15" s="80">
        <v>4</v>
      </c>
      <c r="AB15" s="69">
        <v>2</v>
      </c>
      <c r="AC15" s="142"/>
      <c r="AD15" s="142"/>
      <c r="AE15" s="22">
        <f t="shared" si="2"/>
        <v>0</v>
      </c>
      <c r="AF15" s="142"/>
      <c r="AG15" s="142"/>
      <c r="AH15" s="22">
        <f t="shared" si="3"/>
        <v>0</v>
      </c>
      <c r="AI15" s="142"/>
      <c r="AJ15" s="143"/>
      <c r="AK15" s="22">
        <f t="shared" si="4"/>
        <v>0</v>
      </c>
      <c r="AL15" s="142"/>
      <c r="AM15" s="143"/>
      <c r="AN15" s="22">
        <f t="shared" si="5"/>
        <v>0</v>
      </c>
      <c r="AO15" s="142"/>
      <c r="AP15" s="143"/>
    </row>
    <row r="16" spans="1:42" ht="18.75" customHeight="1">
      <c r="A16" s="169" t="s">
        <v>51</v>
      </c>
      <c r="B16" s="170"/>
      <c r="C16" s="170"/>
      <c r="D16" s="170"/>
      <c r="E16" s="170"/>
      <c r="F16" s="170"/>
      <c r="G16" s="170"/>
      <c r="H16" s="170"/>
      <c r="I16" s="171"/>
      <c r="J16" s="139" t="s">
        <v>54</v>
      </c>
      <c r="K16" s="141"/>
      <c r="L16" s="3" t="s">
        <v>55</v>
      </c>
      <c r="M16" s="139" t="s">
        <v>57</v>
      </c>
      <c r="N16" s="141"/>
      <c r="O16" s="3" t="s">
        <v>58</v>
      </c>
      <c r="P16" s="139" t="s">
        <v>61</v>
      </c>
      <c r="Q16" s="141"/>
      <c r="R16" s="3" t="s">
        <v>60</v>
      </c>
      <c r="S16" s="21"/>
      <c r="T16" s="12"/>
      <c r="V16" s="128">
        <v>4</v>
      </c>
      <c r="W16" s="69" t="s">
        <v>22</v>
      </c>
      <c r="X16" s="69">
        <v>2</v>
      </c>
      <c r="Y16" s="142">
        <f>SUM(X16:X18)</f>
        <v>16</v>
      </c>
      <c r="Z16" s="69" t="s">
        <v>22</v>
      </c>
      <c r="AA16" s="80">
        <v>2</v>
      </c>
      <c r="AB16" s="69">
        <v>0</v>
      </c>
      <c r="AC16" s="142">
        <f>SUM(AB16:AB18)</f>
        <v>4</v>
      </c>
      <c r="AD16" s="142">
        <f>Y16-AC16</f>
        <v>12</v>
      </c>
      <c r="AE16" s="22">
        <f t="shared" si="2"/>
        <v>0</v>
      </c>
      <c r="AF16" s="130">
        <f>SUM(AE16:AE18)</f>
        <v>2</v>
      </c>
      <c r="AG16" s="130">
        <f>$Y16-AF16</f>
        <v>14</v>
      </c>
      <c r="AH16" s="22">
        <f t="shared" si="3"/>
        <v>0</v>
      </c>
      <c r="AI16" s="130">
        <f>SUM(AH16:AH18)</f>
        <v>2</v>
      </c>
      <c r="AJ16" s="144">
        <f>AG16-AI16</f>
        <v>12</v>
      </c>
      <c r="AK16" s="22">
        <f t="shared" si="4"/>
        <v>0</v>
      </c>
      <c r="AL16" s="130">
        <f>SUM(AK16:AK18)</f>
        <v>0</v>
      </c>
      <c r="AM16" s="144">
        <f>AJ16-AL16</f>
        <v>12</v>
      </c>
      <c r="AN16" s="22">
        <f t="shared" si="5"/>
        <v>0</v>
      </c>
      <c r="AO16" s="130">
        <f>SUM(AN16:AN18)</f>
        <v>0</v>
      </c>
      <c r="AP16" s="144">
        <f>AM16-AO16</f>
        <v>12</v>
      </c>
    </row>
    <row r="17" spans="1:42" ht="18.75" customHeight="1">
      <c r="A17" s="169" t="s">
        <v>52</v>
      </c>
      <c r="B17" s="170"/>
      <c r="C17" s="170"/>
      <c r="D17" s="170"/>
      <c r="E17" s="170"/>
      <c r="F17" s="170"/>
      <c r="G17" s="170"/>
      <c r="H17" s="170"/>
      <c r="I17" s="171"/>
      <c r="J17" s="139">
        <f>D15-J15</f>
        <v>17</v>
      </c>
      <c r="K17" s="141"/>
      <c r="L17" s="3">
        <f>E15+L15</f>
        <v>4780</v>
      </c>
      <c r="M17" s="139">
        <f>J17-M15</f>
        <v>15</v>
      </c>
      <c r="N17" s="141"/>
      <c r="O17" s="3">
        <f>L17+O15</f>
        <v>4850</v>
      </c>
      <c r="P17" s="139">
        <f>M17-P15</f>
        <v>14</v>
      </c>
      <c r="Q17" s="141"/>
      <c r="R17" s="3">
        <f>O17+R15</f>
        <v>4990</v>
      </c>
      <c r="S17" s="21">
        <f>P17</f>
        <v>14</v>
      </c>
      <c r="T17" s="12">
        <f>E15+T15</f>
        <v>4990</v>
      </c>
      <c r="V17" s="129"/>
      <c r="W17" s="70" t="s">
        <v>23</v>
      </c>
      <c r="X17" s="70">
        <v>6</v>
      </c>
      <c r="Y17" s="142"/>
      <c r="Z17" s="70" t="s">
        <v>23</v>
      </c>
      <c r="AA17" s="81">
        <v>6</v>
      </c>
      <c r="AB17" s="70">
        <v>2</v>
      </c>
      <c r="AC17" s="142"/>
      <c r="AD17" s="142"/>
      <c r="AE17" s="22">
        <f t="shared" si="2"/>
        <v>0</v>
      </c>
      <c r="AF17" s="142"/>
      <c r="AG17" s="142"/>
      <c r="AH17" s="22">
        <f t="shared" si="3"/>
        <v>2</v>
      </c>
      <c r="AI17" s="142"/>
      <c r="AJ17" s="143"/>
      <c r="AK17" s="22">
        <f t="shared" si="4"/>
        <v>0</v>
      </c>
      <c r="AL17" s="142"/>
      <c r="AM17" s="143"/>
      <c r="AN17" s="22">
        <f t="shared" si="5"/>
        <v>0</v>
      </c>
      <c r="AO17" s="142"/>
      <c r="AP17" s="143"/>
    </row>
    <row r="18" spans="1:42" ht="18.75" customHeight="1">
      <c r="A18" s="169" t="s">
        <v>53</v>
      </c>
      <c r="B18" s="170"/>
      <c r="C18" s="170"/>
      <c r="D18" s="170"/>
      <c r="E18" s="170"/>
      <c r="F18" s="170"/>
      <c r="G18" s="170"/>
      <c r="H18" s="170"/>
      <c r="I18" s="171"/>
      <c r="J18" s="156">
        <f>J15/$D15</f>
        <v>0.10526315789473684</v>
      </c>
      <c r="K18" s="157"/>
      <c r="L18" s="24">
        <f>L15/E15</f>
        <v>0.008438818565400843</v>
      </c>
      <c r="M18" s="156">
        <f>($D15-M17)/$D15</f>
        <v>0.21052631578947367</v>
      </c>
      <c r="N18" s="157"/>
      <c r="O18" s="24">
        <f>(O17-E15)/E15</f>
        <v>0.023206751054852322</v>
      </c>
      <c r="P18" s="156">
        <f>($D15-P17)/$D15</f>
        <v>0.2631578947368421</v>
      </c>
      <c r="Q18" s="157"/>
      <c r="R18" s="24">
        <f>(R17-E15)/E15</f>
        <v>0.052742616033755275</v>
      </c>
      <c r="S18" s="25">
        <f>P18</f>
        <v>0.2631578947368421</v>
      </c>
      <c r="T18" s="14">
        <f>R18</f>
        <v>0.052742616033755275</v>
      </c>
      <c r="V18" s="130"/>
      <c r="W18" s="70" t="s">
        <v>21</v>
      </c>
      <c r="X18" s="70">
        <v>8</v>
      </c>
      <c r="Y18" s="142"/>
      <c r="Z18" s="70" t="s">
        <v>21</v>
      </c>
      <c r="AA18" s="81">
        <v>8</v>
      </c>
      <c r="AB18" s="70">
        <v>2</v>
      </c>
      <c r="AC18" s="142"/>
      <c r="AD18" s="142"/>
      <c r="AE18" s="22">
        <f t="shared" si="2"/>
        <v>2</v>
      </c>
      <c r="AF18" s="142"/>
      <c r="AG18" s="142"/>
      <c r="AH18" s="22">
        <f t="shared" si="3"/>
        <v>0</v>
      </c>
      <c r="AI18" s="142"/>
      <c r="AJ18" s="143"/>
      <c r="AK18" s="22">
        <f t="shared" si="4"/>
        <v>0</v>
      </c>
      <c r="AL18" s="142"/>
      <c r="AM18" s="143"/>
      <c r="AN18" s="22">
        <f t="shared" si="5"/>
        <v>0</v>
      </c>
      <c r="AO18" s="142"/>
      <c r="AP18" s="143"/>
    </row>
    <row r="19" spans="22:42" ht="12.75">
      <c r="V19" s="128">
        <v>5</v>
      </c>
      <c r="W19" s="70" t="s">
        <v>22</v>
      </c>
      <c r="X19" s="70">
        <v>2</v>
      </c>
      <c r="Y19" s="142">
        <f>SUM(X19:X21)</f>
        <v>12</v>
      </c>
      <c r="Z19" s="70" t="s">
        <v>22</v>
      </c>
      <c r="AA19" s="81">
        <v>2</v>
      </c>
      <c r="AB19" s="70">
        <v>0</v>
      </c>
      <c r="AC19" s="142">
        <f>SUM(AB19:AB21)</f>
        <v>4</v>
      </c>
      <c r="AD19" s="142">
        <f>Y19-AC19</f>
        <v>8</v>
      </c>
      <c r="AE19" s="22">
        <f t="shared" si="2"/>
        <v>0</v>
      </c>
      <c r="AF19" s="130">
        <f>SUM(AE19:AE21)</f>
        <v>0</v>
      </c>
      <c r="AG19" s="130">
        <f>$Y19-AF19</f>
        <v>12</v>
      </c>
      <c r="AH19" s="22">
        <f t="shared" si="3"/>
        <v>0</v>
      </c>
      <c r="AI19" s="130">
        <f>SUM(AH19:AH21)</f>
        <v>2</v>
      </c>
      <c r="AJ19" s="144">
        <f>AG19-AI19</f>
        <v>10</v>
      </c>
      <c r="AK19" s="22">
        <f t="shared" si="4"/>
        <v>0</v>
      </c>
      <c r="AL19" s="130">
        <f>SUM(AK19:AK21)</f>
        <v>0</v>
      </c>
      <c r="AM19" s="144">
        <f>AJ19-AL19</f>
        <v>10</v>
      </c>
      <c r="AN19" s="22">
        <f t="shared" si="5"/>
        <v>0</v>
      </c>
      <c r="AO19" s="130">
        <f>SUM(AN19:AN21)</f>
        <v>0</v>
      </c>
      <c r="AP19" s="144">
        <f>AM19-AO19</f>
        <v>10</v>
      </c>
    </row>
    <row r="20" spans="22:42" ht="12.75">
      <c r="V20" s="129"/>
      <c r="W20" s="70" t="s">
        <v>23</v>
      </c>
      <c r="X20" s="70">
        <v>6</v>
      </c>
      <c r="Y20" s="142"/>
      <c r="Z20" s="70" t="s">
        <v>23</v>
      </c>
      <c r="AA20" s="81">
        <v>6</v>
      </c>
      <c r="AB20" s="70">
        <v>2</v>
      </c>
      <c r="AC20" s="142"/>
      <c r="AD20" s="142"/>
      <c r="AE20" s="22">
        <f t="shared" si="2"/>
        <v>0</v>
      </c>
      <c r="AF20" s="142"/>
      <c r="AG20" s="142"/>
      <c r="AH20" s="22">
        <f t="shared" si="3"/>
        <v>2</v>
      </c>
      <c r="AI20" s="142"/>
      <c r="AJ20" s="143"/>
      <c r="AK20" s="22">
        <f t="shared" si="4"/>
        <v>0</v>
      </c>
      <c r="AL20" s="142"/>
      <c r="AM20" s="143"/>
      <c r="AN20" s="22">
        <f t="shared" si="5"/>
        <v>0</v>
      </c>
      <c r="AO20" s="142"/>
      <c r="AP20" s="143"/>
    </row>
    <row r="21" spans="22:42" ht="12.75">
      <c r="V21" s="130"/>
      <c r="W21" s="70" t="s">
        <v>24</v>
      </c>
      <c r="X21" s="70">
        <v>4</v>
      </c>
      <c r="Y21" s="142"/>
      <c r="Z21" s="70" t="s">
        <v>24</v>
      </c>
      <c r="AA21" s="80">
        <v>4</v>
      </c>
      <c r="AB21" s="69">
        <v>2</v>
      </c>
      <c r="AC21" s="142"/>
      <c r="AD21" s="142"/>
      <c r="AE21" s="22">
        <f t="shared" si="2"/>
        <v>0</v>
      </c>
      <c r="AF21" s="142"/>
      <c r="AG21" s="142"/>
      <c r="AH21" s="22">
        <f t="shared" si="3"/>
        <v>0</v>
      </c>
      <c r="AI21" s="142"/>
      <c r="AJ21" s="143"/>
      <c r="AK21" s="22">
        <f t="shared" si="4"/>
        <v>0</v>
      </c>
      <c r="AL21" s="142"/>
      <c r="AM21" s="143"/>
      <c r="AN21" s="22">
        <f t="shared" si="5"/>
        <v>0</v>
      </c>
      <c r="AO21" s="142"/>
      <c r="AP21" s="143"/>
    </row>
    <row r="22" spans="22:42" ht="12.75">
      <c r="V22" s="142">
        <v>6</v>
      </c>
      <c r="W22" s="70" t="s">
        <v>22</v>
      </c>
      <c r="X22" s="70">
        <v>2</v>
      </c>
      <c r="Y22" s="142">
        <f>SUM(X22:X23)</f>
        <v>11</v>
      </c>
      <c r="Z22" s="70" t="s">
        <v>22</v>
      </c>
      <c r="AA22" s="80">
        <v>2</v>
      </c>
      <c r="AB22" s="69">
        <v>0</v>
      </c>
      <c r="AC22" s="142">
        <f>SUM(AB22:AB23)</f>
        <v>1</v>
      </c>
      <c r="AD22" s="142">
        <f>Y22-AC22</f>
        <v>10</v>
      </c>
      <c r="AE22" s="22">
        <f t="shared" si="2"/>
        <v>0</v>
      </c>
      <c r="AF22" s="142">
        <f>SUM(AE22:AE23)</f>
        <v>0</v>
      </c>
      <c r="AG22" s="142">
        <f>$Y22-AF22</f>
        <v>11</v>
      </c>
      <c r="AH22" s="22">
        <f t="shared" si="3"/>
        <v>0</v>
      </c>
      <c r="AI22" s="142">
        <f>SUM(AH22:AH23)</f>
        <v>0</v>
      </c>
      <c r="AJ22" s="143">
        <f>AG22-AI22</f>
        <v>11</v>
      </c>
      <c r="AK22" s="22">
        <f t="shared" si="4"/>
        <v>0</v>
      </c>
      <c r="AL22" s="142">
        <f>SUM(AK22:AK23)</f>
        <v>1</v>
      </c>
      <c r="AM22" s="143">
        <f>AJ22-AL22</f>
        <v>10</v>
      </c>
      <c r="AN22" s="22">
        <f t="shared" si="5"/>
        <v>0</v>
      </c>
      <c r="AO22" s="142">
        <f>SUM(AN22:AN23)</f>
        <v>0</v>
      </c>
      <c r="AP22" s="143">
        <f>AM22-AO22</f>
        <v>10</v>
      </c>
    </row>
    <row r="23" spans="22:42" ht="12.75">
      <c r="V23" s="142"/>
      <c r="W23" s="70" t="s">
        <v>26</v>
      </c>
      <c r="X23" s="70">
        <v>9</v>
      </c>
      <c r="Y23" s="142"/>
      <c r="Z23" s="70" t="s">
        <v>26</v>
      </c>
      <c r="AA23" s="81">
        <v>9</v>
      </c>
      <c r="AB23" s="70">
        <v>1</v>
      </c>
      <c r="AC23" s="142"/>
      <c r="AD23" s="142"/>
      <c r="AE23" s="22">
        <f t="shared" si="2"/>
        <v>0</v>
      </c>
      <c r="AF23" s="142"/>
      <c r="AG23" s="142"/>
      <c r="AH23" s="22">
        <f t="shared" si="3"/>
        <v>0</v>
      </c>
      <c r="AI23" s="142"/>
      <c r="AJ23" s="143"/>
      <c r="AK23" s="22">
        <f t="shared" si="4"/>
        <v>1</v>
      </c>
      <c r="AL23" s="142"/>
      <c r="AM23" s="143"/>
      <c r="AN23" s="22">
        <f t="shared" si="5"/>
        <v>0</v>
      </c>
      <c r="AO23" s="142"/>
      <c r="AP23" s="143"/>
    </row>
    <row r="24" spans="1:42" ht="12.75">
      <c r="A24" s="163"/>
      <c r="B24" s="163"/>
      <c r="C24" s="163"/>
      <c r="D24" s="163"/>
      <c r="E24" s="163"/>
      <c r="F24" s="59"/>
      <c r="G24" s="163"/>
      <c r="H24" s="163"/>
      <c r="I24" s="163"/>
      <c r="J24" s="172"/>
      <c r="K24" s="172"/>
      <c r="L24" s="172"/>
      <c r="M24" s="172"/>
      <c r="N24" s="172"/>
      <c r="O24" s="172"/>
      <c r="P24" s="172"/>
      <c r="Q24" s="172"/>
      <c r="R24" s="172"/>
      <c r="S24" s="181"/>
      <c r="T24" s="181"/>
      <c r="U24" s="79"/>
      <c r="V24" s="142">
        <v>7</v>
      </c>
      <c r="W24" s="70" t="s">
        <v>25</v>
      </c>
      <c r="X24" s="70">
        <v>6</v>
      </c>
      <c r="Y24" s="142">
        <f>SUM(X24:X25)</f>
        <v>15</v>
      </c>
      <c r="Z24" s="70" t="s">
        <v>25</v>
      </c>
      <c r="AA24" s="80">
        <v>6</v>
      </c>
      <c r="AB24" s="69">
        <v>0</v>
      </c>
      <c r="AC24" s="142">
        <f>SUM(AB24:AB25)</f>
        <v>1</v>
      </c>
      <c r="AD24" s="164">
        <f>Y24-AC24</f>
        <v>14</v>
      </c>
      <c r="AE24" s="22">
        <f t="shared" si="2"/>
        <v>0</v>
      </c>
      <c r="AF24" s="142">
        <f>SUM(AE24:AE25)</f>
        <v>0</v>
      </c>
      <c r="AG24" s="142">
        <f>$Y24-AF24</f>
        <v>15</v>
      </c>
      <c r="AH24" s="22">
        <f t="shared" si="3"/>
        <v>0</v>
      </c>
      <c r="AI24" s="142">
        <f>SUM(AH24:AH25)</f>
        <v>0</v>
      </c>
      <c r="AJ24" s="143">
        <f>AG24-AI24</f>
        <v>15</v>
      </c>
      <c r="AK24" s="22">
        <f t="shared" si="4"/>
        <v>0</v>
      </c>
      <c r="AL24" s="142">
        <f>SUM(AK24:AK25)</f>
        <v>1</v>
      </c>
      <c r="AM24" s="143">
        <f>AJ24-AL24</f>
        <v>14</v>
      </c>
      <c r="AN24" s="22">
        <f t="shared" si="5"/>
        <v>0</v>
      </c>
      <c r="AO24" s="142">
        <f>SUM(AN24:AN25)</f>
        <v>0</v>
      </c>
      <c r="AP24" s="143">
        <f>AM24-AO24</f>
        <v>14</v>
      </c>
    </row>
    <row r="25" spans="1:42" ht="12.75">
      <c r="A25" s="163"/>
      <c r="B25" s="163"/>
      <c r="C25" s="163"/>
      <c r="D25" s="60"/>
      <c r="E25" s="60"/>
      <c r="F25" s="60"/>
      <c r="G25" s="163"/>
      <c r="H25" s="163"/>
      <c r="I25" s="163"/>
      <c r="J25" s="59"/>
      <c r="K25" s="59"/>
      <c r="L25" s="59"/>
      <c r="M25" s="59"/>
      <c r="N25" s="59"/>
      <c r="O25" s="59"/>
      <c r="P25" s="59"/>
      <c r="Q25" s="59"/>
      <c r="R25" s="59"/>
      <c r="S25" s="78"/>
      <c r="T25" s="78"/>
      <c r="U25" s="79"/>
      <c r="V25" s="142"/>
      <c r="W25" s="70" t="s">
        <v>26</v>
      </c>
      <c r="X25" s="70">
        <v>9</v>
      </c>
      <c r="Y25" s="142"/>
      <c r="Z25" s="70" t="s">
        <v>26</v>
      </c>
      <c r="AA25" s="80">
        <v>9</v>
      </c>
      <c r="AB25" s="69">
        <v>1</v>
      </c>
      <c r="AC25" s="142"/>
      <c r="AD25" s="164"/>
      <c r="AE25" s="22">
        <f t="shared" si="2"/>
        <v>0</v>
      </c>
      <c r="AF25" s="142"/>
      <c r="AG25" s="142"/>
      <c r="AH25" s="22">
        <f t="shared" si="3"/>
        <v>0</v>
      </c>
      <c r="AI25" s="142"/>
      <c r="AJ25" s="143"/>
      <c r="AK25" s="22">
        <f t="shared" si="4"/>
        <v>1</v>
      </c>
      <c r="AL25" s="142"/>
      <c r="AM25" s="143"/>
      <c r="AN25" s="22">
        <f t="shared" si="5"/>
        <v>0</v>
      </c>
      <c r="AO25" s="142"/>
      <c r="AP25" s="143"/>
    </row>
    <row r="26" spans="1:42" ht="12.75">
      <c r="A26" s="58"/>
      <c r="B26" s="58"/>
      <c r="C26" s="58"/>
      <c r="D26" s="58"/>
      <c r="E26" s="58"/>
      <c r="F26" s="58"/>
      <c r="G26" s="58"/>
      <c r="H26" s="58"/>
      <c r="I26" s="61"/>
      <c r="J26" s="71"/>
      <c r="K26" s="71"/>
      <c r="L26" s="58"/>
      <c r="M26" s="71"/>
      <c r="N26" s="71"/>
      <c r="O26" s="58"/>
      <c r="P26" s="71"/>
      <c r="Q26" s="71"/>
      <c r="R26" s="58"/>
      <c r="S26" s="72"/>
      <c r="T26" s="62"/>
      <c r="U26" s="79"/>
      <c r="AD26" s="29" t="s">
        <v>48</v>
      </c>
      <c r="AE26" s="142" t="s">
        <v>21</v>
      </c>
      <c r="AF26" s="142"/>
      <c r="AG26" s="142"/>
      <c r="AH26" s="139" t="s">
        <v>23</v>
      </c>
      <c r="AI26" s="140"/>
      <c r="AJ26" s="141"/>
      <c r="AK26" s="139" t="s">
        <v>26</v>
      </c>
      <c r="AL26" s="140"/>
      <c r="AM26" s="141"/>
      <c r="AN26" s="139" t="s">
        <v>29</v>
      </c>
      <c r="AO26" s="140"/>
      <c r="AP26" s="141"/>
    </row>
    <row r="27" spans="1:42" ht="12.75">
      <c r="A27" s="58"/>
      <c r="B27" s="58"/>
      <c r="C27" s="58"/>
      <c r="D27" s="58"/>
      <c r="E27" s="58"/>
      <c r="F27" s="58"/>
      <c r="G27" s="58"/>
      <c r="H27" s="58"/>
      <c r="I27" s="61"/>
      <c r="J27" s="71"/>
      <c r="K27" s="71"/>
      <c r="L27" s="58"/>
      <c r="M27" s="71"/>
      <c r="N27" s="71"/>
      <c r="O27" s="58"/>
      <c r="P27" s="71"/>
      <c r="Q27" s="71"/>
      <c r="R27" s="58"/>
      <c r="S27" s="72"/>
      <c r="T27" s="62"/>
      <c r="U27" s="79"/>
      <c r="AD27" s="29" t="s">
        <v>49</v>
      </c>
      <c r="AE27" s="139">
        <f>MAX(AF7:AF25)</f>
        <v>2</v>
      </c>
      <c r="AF27" s="140"/>
      <c r="AG27" s="141"/>
      <c r="AH27" s="139">
        <f>MAX(AI7:AI25)</f>
        <v>2</v>
      </c>
      <c r="AI27" s="140"/>
      <c r="AJ27" s="141"/>
      <c r="AK27" s="139">
        <v>1</v>
      </c>
      <c r="AL27" s="140"/>
      <c r="AM27" s="141"/>
      <c r="AN27" s="139">
        <v>1</v>
      </c>
      <c r="AO27" s="140"/>
      <c r="AP27" s="141"/>
    </row>
    <row r="28" spans="1:42" ht="12.75">
      <c r="A28" s="58"/>
      <c r="B28" s="58"/>
      <c r="C28" s="58"/>
      <c r="D28" s="58"/>
      <c r="E28" s="58"/>
      <c r="F28" s="58"/>
      <c r="G28" s="58"/>
      <c r="H28" s="58"/>
      <c r="I28" s="61"/>
      <c r="J28" s="71"/>
      <c r="K28" s="71"/>
      <c r="L28" s="58"/>
      <c r="M28" s="73"/>
      <c r="N28" s="73"/>
      <c r="O28" s="58"/>
      <c r="P28" s="73"/>
      <c r="Q28" s="73"/>
      <c r="R28" s="58"/>
      <c r="S28" s="74"/>
      <c r="T28" s="62"/>
      <c r="U28" s="79"/>
      <c r="AD28" s="13" t="s">
        <v>50</v>
      </c>
      <c r="AE28" s="142">
        <v>0</v>
      </c>
      <c r="AF28" s="142"/>
      <c r="AG28" s="142"/>
      <c r="AH28" s="142">
        <v>0</v>
      </c>
      <c r="AI28" s="142"/>
      <c r="AJ28" s="142"/>
      <c r="AK28" s="139">
        <v>0</v>
      </c>
      <c r="AL28" s="140"/>
      <c r="AM28" s="141"/>
      <c r="AN28" s="139">
        <v>1</v>
      </c>
      <c r="AO28" s="140"/>
      <c r="AP28" s="141"/>
    </row>
    <row r="29" spans="1:21" ht="12.75">
      <c r="A29" s="58"/>
      <c r="B29" s="58"/>
      <c r="C29" s="58"/>
      <c r="D29" s="58"/>
      <c r="E29" s="58"/>
      <c r="F29" s="58"/>
      <c r="G29" s="58"/>
      <c r="H29" s="58"/>
      <c r="I29" s="61"/>
      <c r="J29" s="71"/>
      <c r="K29" s="71"/>
      <c r="L29" s="58"/>
      <c r="M29" s="73"/>
      <c r="N29" s="73"/>
      <c r="O29" s="58"/>
      <c r="P29" s="73"/>
      <c r="Q29" s="73"/>
      <c r="R29" s="58"/>
      <c r="S29" s="74"/>
      <c r="T29" s="62"/>
      <c r="U29" s="79"/>
    </row>
    <row r="30" spans="1:21" ht="12.75">
      <c r="A30" s="58"/>
      <c r="B30" s="58"/>
      <c r="C30" s="58"/>
      <c r="D30" s="58"/>
      <c r="E30" s="58"/>
      <c r="F30" s="58"/>
      <c r="G30" s="58"/>
      <c r="H30" s="58"/>
      <c r="I30" s="61"/>
      <c r="J30" s="71"/>
      <c r="K30" s="71"/>
      <c r="L30" s="58"/>
      <c r="M30" s="71"/>
      <c r="N30" s="71"/>
      <c r="O30" s="58"/>
      <c r="P30" s="71"/>
      <c r="Q30" s="71"/>
      <c r="R30" s="58"/>
      <c r="S30" s="72"/>
      <c r="T30" s="62"/>
      <c r="U30" s="79"/>
    </row>
    <row r="31" spans="1:21" ht="12.75">
      <c r="A31" s="58"/>
      <c r="B31" s="58"/>
      <c r="C31" s="58"/>
      <c r="D31" s="58"/>
      <c r="E31" s="58"/>
      <c r="F31" s="58"/>
      <c r="G31" s="58"/>
      <c r="H31" s="58"/>
      <c r="I31" s="61"/>
      <c r="J31" s="71"/>
      <c r="K31" s="71"/>
      <c r="L31" s="58"/>
      <c r="M31" s="71"/>
      <c r="N31" s="71"/>
      <c r="O31" s="58"/>
      <c r="P31" s="73"/>
      <c r="Q31" s="73"/>
      <c r="R31" s="58"/>
      <c r="S31" s="74"/>
      <c r="T31" s="62"/>
      <c r="U31" s="79"/>
    </row>
    <row r="32" spans="1:21" ht="12.75">
      <c r="A32" s="58"/>
      <c r="B32" s="58"/>
      <c r="C32" s="58"/>
      <c r="D32" s="58"/>
      <c r="E32" s="58"/>
      <c r="F32" s="58"/>
      <c r="G32" s="58"/>
      <c r="H32" s="58"/>
      <c r="I32" s="61"/>
      <c r="J32" s="71"/>
      <c r="K32" s="71"/>
      <c r="L32" s="58"/>
      <c r="M32" s="71"/>
      <c r="N32" s="71"/>
      <c r="O32" s="58"/>
      <c r="P32" s="71"/>
      <c r="Q32" s="71"/>
      <c r="R32" s="58"/>
      <c r="S32" s="74"/>
      <c r="T32" s="62"/>
      <c r="U32" s="79"/>
    </row>
    <row r="33" spans="1:21" ht="12.75">
      <c r="A33" s="58"/>
      <c r="B33" s="58"/>
      <c r="C33" s="58"/>
      <c r="D33" s="58"/>
      <c r="E33" s="58"/>
      <c r="F33" s="58"/>
      <c r="G33" s="58"/>
      <c r="H33" s="58"/>
      <c r="I33" s="61"/>
      <c r="J33" s="71"/>
      <c r="K33" s="71"/>
      <c r="L33" s="58"/>
      <c r="M33" s="71"/>
      <c r="N33" s="71"/>
      <c r="O33" s="58"/>
      <c r="P33" s="71"/>
      <c r="Q33" s="71"/>
      <c r="R33" s="58"/>
      <c r="S33" s="72"/>
      <c r="T33" s="62"/>
      <c r="U33" s="79"/>
    </row>
    <row r="34" spans="1:21" ht="12.75">
      <c r="A34" s="58"/>
      <c r="B34" s="58"/>
      <c r="C34" s="58"/>
      <c r="D34" s="58"/>
      <c r="E34" s="58"/>
      <c r="F34" s="58"/>
      <c r="G34" s="58"/>
      <c r="H34" s="58"/>
      <c r="I34" s="61"/>
      <c r="J34" s="71"/>
      <c r="K34" s="71"/>
      <c r="L34" s="58"/>
      <c r="M34" s="71"/>
      <c r="N34" s="71"/>
      <c r="O34" s="58"/>
      <c r="P34" s="71"/>
      <c r="Q34" s="71"/>
      <c r="R34" s="58"/>
      <c r="S34" s="72"/>
      <c r="T34" s="62"/>
      <c r="U34" s="79"/>
    </row>
    <row r="35" spans="1:21" ht="12.75">
      <c r="A35" s="168"/>
      <c r="B35" s="168"/>
      <c r="C35" s="168"/>
      <c r="D35" s="62"/>
      <c r="E35" s="62"/>
      <c r="F35" s="62"/>
      <c r="G35" s="62"/>
      <c r="H35" s="63"/>
      <c r="I35" s="62"/>
      <c r="J35" s="71"/>
      <c r="K35" s="71"/>
      <c r="L35" s="58"/>
      <c r="M35" s="71"/>
      <c r="N35" s="71"/>
      <c r="O35" s="58"/>
      <c r="P35" s="71"/>
      <c r="Q35" s="71"/>
      <c r="R35" s="58"/>
      <c r="S35" s="72"/>
      <c r="T35" s="62"/>
      <c r="U35" s="79"/>
    </row>
    <row r="36" spans="1:21" ht="12.75">
      <c r="A36" s="165"/>
      <c r="B36" s="165"/>
      <c r="C36" s="165"/>
      <c r="D36" s="165"/>
      <c r="E36" s="165"/>
      <c r="F36" s="165"/>
      <c r="G36" s="165"/>
      <c r="H36" s="165"/>
      <c r="I36" s="165"/>
      <c r="J36" s="71"/>
      <c r="K36" s="71"/>
      <c r="L36" s="58"/>
      <c r="M36" s="71"/>
      <c r="N36" s="71"/>
      <c r="O36" s="58"/>
      <c r="P36" s="71"/>
      <c r="Q36" s="71"/>
      <c r="R36" s="58"/>
      <c r="S36" s="72"/>
      <c r="T36" s="62"/>
      <c r="U36" s="79"/>
    </row>
    <row r="37" spans="1:21" ht="12.75">
      <c r="A37" s="165"/>
      <c r="B37" s="165"/>
      <c r="C37" s="165"/>
      <c r="D37" s="165"/>
      <c r="E37" s="165"/>
      <c r="F37" s="165"/>
      <c r="G37" s="165"/>
      <c r="H37" s="165"/>
      <c r="I37" s="165"/>
      <c r="J37" s="71"/>
      <c r="K37" s="71"/>
      <c r="L37" s="58"/>
      <c r="M37" s="71"/>
      <c r="N37" s="71"/>
      <c r="O37" s="58"/>
      <c r="P37" s="71"/>
      <c r="Q37" s="71"/>
      <c r="R37" s="58"/>
      <c r="S37" s="72"/>
      <c r="T37" s="62"/>
      <c r="U37" s="79"/>
    </row>
    <row r="38" spans="1:21" ht="12.75">
      <c r="A38" s="165"/>
      <c r="B38" s="165"/>
      <c r="C38" s="165"/>
      <c r="D38" s="165"/>
      <c r="E38" s="165"/>
      <c r="F38" s="165"/>
      <c r="G38" s="165"/>
      <c r="H38" s="165"/>
      <c r="I38" s="165"/>
      <c r="J38" s="75"/>
      <c r="K38" s="75"/>
      <c r="L38" s="76"/>
      <c r="M38" s="75"/>
      <c r="N38" s="75"/>
      <c r="O38" s="76"/>
      <c r="P38" s="75"/>
      <c r="Q38" s="75"/>
      <c r="R38" s="76"/>
      <c r="S38" s="77"/>
      <c r="T38" s="63"/>
      <c r="U38" s="79"/>
    </row>
    <row r="39" spans="1:21" ht="12.7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62"/>
      <c r="T39" s="62"/>
      <c r="U39" s="79"/>
    </row>
    <row r="40" spans="1:21" ht="12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62"/>
      <c r="T40" s="62"/>
      <c r="U40" s="79"/>
    </row>
    <row r="41" spans="1:21" ht="12.7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62"/>
      <c r="T41" s="62"/>
      <c r="U41" s="79"/>
    </row>
    <row r="42" spans="1:21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62"/>
      <c r="T42" s="62"/>
      <c r="U42" s="79"/>
    </row>
    <row r="43" spans="1:21" ht="12.7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62"/>
      <c r="T43" s="62"/>
      <c r="U43" s="79"/>
    </row>
    <row r="44" spans="1:21" ht="12.7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62"/>
      <c r="T44" s="62"/>
      <c r="U44" s="79"/>
    </row>
    <row r="45" spans="1:21" ht="12.7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62"/>
      <c r="T45" s="62"/>
      <c r="U45" s="79"/>
    </row>
    <row r="46" spans="1:21" ht="12.7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62"/>
      <c r="T46" s="62"/>
      <c r="U46" s="79"/>
    </row>
    <row r="47" spans="1:21" ht="12.7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62"/>
      <c r="T47" s="62"/>
      <c r="U47" s="79"/>
    </row>
    <row r="48" spans="1:21" ht="12.7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62"/>
      <c r="T48" s="62"/>
      <c r="U48" s="79"/>
    </row>
    <row r="49" spans="1:21" ht="12.7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62"/>
      <c r="T49" s="62"/>
      <c r="U49" s="79"/>
    </row>
    <row r="50" spans="1:21" ht="12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62"/>
      <c r="T50" s="62"/>
      <c r="U50" s="79"/>
    </row>
    <row r="51" spans="1:21" ht="12.7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62"/>
      <c r="T51" s="62"/>
      <c r="U51" s="79"/>
    </row>
    <row r="52" spans="1:21" ht="12.7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62"/>
      <c r="T52" s="62"/>
      <c r="U52" s="79"/>
    </row>
    <row r="53" spans="1:21" ht="12.7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62"/>
      <c r="T53" s="62"/>
      <c r="U53" s="79"/>
    </row>
    <row r="54" spans="1:21" ht="12.7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62"/>
      <c r="T54" s="62"/>
      <c r="U54" s="79"/>
    </row>
    <row r="55" spans="1:21" ht="12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62"/>
      <c r="T55" s="62"/>
      <c r="U55" s="79"/>
    </row>
    <row r="56" spans="1:21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62"/>
      <c r="T56" s="62"/>
      <c r="U56" s="79"/>
    </row>
    <row r="57" spans="1:21" ht="12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62"/>
      <c r="T57" s="62"/>
      <c r="U57" s="79"/>
    </row>
    <row r="58" spans="1:21" ht="12.7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62"/>
      <c r="T58" s="62"/>
      <c r="U58" s="79"/>
    </row>
    <row r="59" spans="1:21" ht="12.7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62"/>
      <c r="T59" s="62"/>
      <c r="U59" s="79"/>
    </row>
    <row r="60" spans="1:21" ht="12.7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62"/>
      <c r="T60" s="62"/>
      <c r="U60" s="79"/>
    </row>
    <row r="61" spans="1:21" ht="12.7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62"/>
      <c r="T61" s="62"/>
      <c r="U61" s="79"/>
    </row>
    <row r="62" spans="1:21" ht="12.7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62"/>
      <c r="T62" s="62"/>
      <c r="U62" s="79"/>
    </row>
    <row r="63" spans="1:21" ht="12.7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62"/>
      <c r="T63" s="62"/>
      <c r="U63" s="79"/>
    </row>
    <row r="64" spans="1:21" ht="12.7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62"/>
      <c r="T64" s="62"/>
      <c r="U64" s="79"/>
    </row>
    <row r="65" spans="1:21" ht="12.7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62"/>
      <c r="T65" s="62"/>
      <c r="U65" s="79"/>
    </row>
    <row r="66" spans="1:21" ht="12.7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62"/>
      <c r="T66" s="62"/>
      <c r="U66" s="79"/>
    </row>
    <row r="67" spans="1:21" ht="12.7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62"/>
      <c r="T67" s="62"/>
      <c r="U67" s="79"/>
    </row>
    <row r="68" spans="1:21" ht="12.7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62"/>
      <c r="T68" s="62"/>
      <c r="U68" s="79"/>
    </row>
    <row r="69" spans="1:21" ht="12.7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62"/>
      <c r="T69" s="62"/>
      <c r="U69" s="79"/>
    </row>
    <row r="70" spans="1:21" ht="12.7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62"/>
      <c r="T70" s="62"/>
      <c r="U70" s="79"/>
    </row>
    <row r="71" spans="1:21" ht="12.7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62"/>
      <c r="T71" s="62"/>
      <c r="U71" s="79"/>
    </row>
    <row r="72" spans="1:21" ht="12.7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62"/>
      <c r="T72" s="62"/>
      <c r="U72" s="79"/>
    </row>
    <row r="73" spans="1:21" ht="12.7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62"/>
      <c r="T73" s="62"/>
      <c r="U73" s="79"/>
    </row>
    <row r="74" spans="1:21" ht="12.7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62"/>
      <c r="T74" s="62"/>
      <c r="U74" s="79"/>
    </row>
    <row r="75" spans="1:21" ht="12.7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62"/>
      <c r="T75" s="62"/>
      <c r="U75" s="79"/>
    </row>
    <row r="76" spans="1:21" ht="12.7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62"/>
      <c r="T76" s="62"/>
      <c r="U76" s="79"/>
    </row>
    <row r="77" spans="1:21" ht="12.7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62"/>
      <c r="T77" s="62"/>
      <c r="U77" s="79"/>
    </row>
    <row r="78" spans="1:21" ht="12.7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62"/>
      <c r="T78" s="62"/>
      <c r="U78" s="79"/>
    </row>
    <row r="79" spans="1:21" ht="12.7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62"/>
      <c r="T79" s="62"/>
      <c r="U79" s="79"/>
    </row>
    <row r="80" spans="1:21" ht="12.7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62"/>
      <c r="T80" s="62"/>
      <c r="U80" s="79"/>
    </row>
    <row r="81" spans="1:21" ht="12.7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62"/>
      <c r="T81" s="62"/>
      <c r="U81" s="79"/>
    </row>
    <row r="82" spans="1:21" ht="12.7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62"/>
      <c r="T82" s="62"/>
      <c r="U82" s="79"/>
    </row>
    <row r="83" spans="1:21" ht="12.7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62"/>
      <c r="T83" s="62"/>
      <c r="U83" s="79"/>
    </row>
    <row r="84" spans="1:21" ht="12.7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62"/>
      <c r="T84" s="62"/>
      <c r="U84" s="79"/>
    </row>
    <row r="85" spans="1:21" ht="12.7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62"/>
      <c r="T85" s="62"/>
      <c r="U85" s="79"/>
    </row>
    <row r="86" spans="1:21" ht="12.7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62"/>
      <c r="T86" s="62"/>
      <c r="U86" s="79"/>
    </row>
    <row r="87" spans="1:21" ht="12.7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62"/>
      <c r="T87" s="62"/>
      <c r="U87" s="79"/>
    </row>
    <row r="88" spans="1:21" ht="12.7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62"/>
      <c r="T88" s="62"/>
      <c r="U88" s="79"/>
    </row>
    <row r="89" spans="1:21" ht="12.7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62"/>
      <c r="T89" s="62"/>
      <c r="U89" s="79"/>
    </row>
    <row r="90" spans="1:21" ht="12.7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62"/>
      <c r="T90" s="62"/>
      <c r="U90" s="79"/>
    </row>
    <row r="91" spans="1:21" ht="12.7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62"/>
      <c r="T91" s="62"/>
      <c r="U91" s="79"/>
    </row>
    <row r="92" spans="1:21" ht="12.7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62"/>
      <c r="T92" s="62"/>
      <c r="U92" s="79"/>
    </row>
    <row r="93" spans="1:21" ht="12.7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62"/>
      <c r="T93" s="62"/>
      <c r="U93" s="79"/>
    </row>
    <row r="94" spans="1:21" ht="12.7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62"/>
      <c r="T94" s="62"/>
      <c r="U94" s="79"/>
    </row>
    <row r="95" spans="1:21" ht="12.7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62"/>
      <c r="T95" s="62"/>
      <c r="U95" s="79"/>
    </row>
    <row r="96" spans="1:21" ht="12.7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62"/>
      <c r="T96" s="62"/>
      <c r="U96" s="79"/>
    </row>
    <row r="97" spans="1:21" ht="12.7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62"/>
      <c r="T97" s="62"/>
      <c r="U97" s="79"/>
    </row>
    <row r="98" spans="1:21" ht="12.7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62"/>
      <c r="T98" s="62"/>
      <c r="U98" s="79"/>
    </row>
    <row r="99" spans="1:21" ht="12.7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62"/>
      <c r="T99" s="62"/>
      <c r="U99" s="79"/>
    </row>
    <row r="100" spans="1:21" ht="12.7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62"/>
      <c r="T100" s="62"/>
      <c r="U100" s="79"/>
    </row>
    <row r="101" spans="1:21" ht="12.7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62"/>
      <c r="T101" s="62"/>
      <c r="U101" s="79"/>
    </row>
    <row r="102" spans="1:21" ht="12.7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62"/>
      <c r="T102" s="62"/>
      <c r="U102" s="79"/>
    </row>
    <row r="103" spans="1:21" ht="12.7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62"/>
      <c r="T103" s="62"/>
      <c r="U103" s="79"/>
    </row>
    <row r="104" spans="1:21" ht="12.7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62"/>
      <c r="T104" s="62"/>
      <c r="U104" s="79"/>
    </row>
    <row r="105" spans="1:21" ht="12.7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62"/>
      <c r="T105" s="62"/>
      <c r="U105" s="79"/>
    </row>
    <row r="106" spans="1:21" ht="12.7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62"/>
      <c r="T106" s="62"/>
      <c r="U106" s="79"/>
    </row>
    <row r="107" spans="1:21" ht="12.7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62"/>
      <c r="T107" s="62"/>
      <c r="U107" s="79"/>
    </row>
    <row r="108" spans="1:21" ht="12.7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62"/>
      <c r="T108" s="62"/>
      <c r="U108" s="79"/>
    </row>
    <row r="109" spans="1:21" ht="12.7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62"/>
      <c r="T109" s="62"/>
      <c r="U109" s="79"/>
    </row>
    <row r="110" spans="1:21" ht="12.7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62"/>
      <c r="T110" s="62"/>
      <c r="U110" s="79"/>
    </row>
    <row r="111" spans="1:21" ht="12.7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62"/>
      <c r="T111" s="62"/>
      <c r="U111" s="79"/>
    </row>
    <row r="112" spans="1:21" ht="12.7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62"/>
      <c r="T112" s="62"/>
      <c r="U112" s="79"/>
    </row>
    <row r="113" spans="1:21" ht="12.7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62"/>
      <c r="T113" s="62"/>
      <c r="U113" s="79"/>
    </row>
    <row r="114" spans="1:21" ht="12.7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62"/>
      <c r="T114" s="62"/>
      <c r="U114" s="79"/>
    </row>
    <row r="115" spans="1:21" ht="12.7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62"/>
      <c r="T115" s="62"/>
      <c r="U115" s="79"/>
    </row>
    <row r="116" spans="1:21" ht="12.7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62"/>
      <c r="T116" s="62"/>
      <c r="U116" s="79"/>
    </row>
    <row r="117" spans="1:21" ht="12.7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62"/>
      <c r="T117" s="62"/>
      <c r="U117" s="79"/>
    </row>
    <row r="118" spans="1:21" ht="12.7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62"/>
      <c r="T118" s="62"/>
      <c r="U118" s="79"/>
    </row>
    <row r="119" spans="1:21" ht="12.7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62"/>
      <c r="T119" s="62"/>
      <c r="U119" s="79"/>
    </row>
    <row r="120" spans="1:21" ht="12.7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62"/>
      <c r="T120" s="62"/>
      <c r="U120" s="79"/>
    </row>
    <row r="121" spans="1:21" ht="12.75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62"/>
      <c r="T121" s="62"/>
      <c r="U121" s="79"/>
    </row>
    <row r="122" spans="1:21" ht="12.75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62"/>
      <c r="T122" s="62"/>
      <c r="U122" s="79"/>
    </row>
    <row r="123" spans="1:21" ht="12.75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62"/>
      <c r="T123" s="62"/>
      <c r="U123" s="79"/>
    </row>
    <row r="124" spans="1:21" ht="12.75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62"/>
      <c r="T124" s="62"/>
      <c r="U124" s="79"/>
    </row>
    <row r="125" spans="1:21" ht="12.75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62"/>
      <c r="T125" s="62"/>
      <c r="U125" s="79"/>
    </row>
    <row r="126" spans="1:21" ht="12.75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62"/>
      <c r="T126" s="62"/>
      <c r="U126" s="79"/>
    </row>
    <row r="127" spans="1:21" ht="12.75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62"/>
      <c r="T127" s="62"/>
      <c r="U127" s="79"/>
    </row>
    <row r="128" spans="1:21" ht="12.75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62"/>
      <c r="T128" s="62"/>
      <c r="U128" s="79"/>
    </row>
    <row r="129" spans="1:21" ht="12.75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62"/>
      <c r="T129" s="62"/>
      <c r="U129" s="79"/>
    </row>
    <row r="130" spans="1:21" ht="12.75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62"/>
      <c r="T130" s="62"/>
      <c r="U130" s="79"/>
    </row>
    <row r="131" spans="1:21" ht="12.75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62"/>
      <c r="T131" s="62"/>
      <c r="U131" s="79"/>
    </row>
    <row r="132" spans="1:21" ht="12.75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62"/>
      <c r="T132" s="62"/>
      <c r="U132" s="79"/>
    </row>
    <row r="133" spans="1:21" ht="12.75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62"/>
      <c r="T133" s="62"/>
      <c r="U133" s="79"/>
    </row>
    <row r="134" spans="1:21" ht="12.75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62"/>
      <c r="T134" s="62"/>
      <c r="U134" s="79"/>
    </row>
    <row r="135" spans="1:21" ht="12.75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62"/>
      <c r="T135" s="62"/>
      <c r="U135" s="79"/>
    </row>
    <row r="136" spans="1:21" ht="12.75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62"/>
      <c r="T136" s="62"/>
      <c r="U136" s="79"/>
    </row>
    <row r="137" spans="1:21" ht="12.75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62"/>
      <c r="T137" s="62"/>
      <c r="U137" s="79"/>
    </row>
    <row r="138" spans="1:21" ht="12.75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62"/>
      <c r="T138" s="62"/>
      <c r="U138" s="79"/>
    </row>
    <row r="139" spans="1:21" ht="12.75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62"/>
      <c r="T139" s="62"/>
      <c r="U139" s="79"/>
    </row>
    <row r="140" spans="1:21" ht="12.75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62"/>
      <c r="T140" s="62"/>
      <c r="U140" s="79"/>
    </row>
    <row r="141" spans="1:21" ht="12.75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62"/>
      <c r="T141" s="62"/>
      <c r="U141" s="79"/>
    </row>
    <row r="142" spans="1:21" ht="12.75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62"/>
      <c r="T142" s="62"/>
      <c r="U142" s="79"/>
    </row>
    <row r="143" spans="1:21" ht="12.75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62"/>
      <c r="T143" s="62"/>
      <c r="U143" s="79"/>
    </row>
    <row r="144" spans="1:21" ht="12.75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62"/>
      <c r="T144" s="62"/>
      <c r="U144" s="79"/>
    </row>
    <row r="145" spans="1:21" ht="12.75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62"/>
      <c r="T145" s="62"/>
      <c r="U145" s="79"/>
    </row>
    <row r="146" spans="1:21" ht="12.75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62"/>
      <c r="T146" s="62"/>
      <c r="U146" s="79"/>
    </row>
    <row r="147" spans="1:21" ht="12.7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62"/>
      <c r="T147" s="62"/>
      <c r="U147" s="79"/>
    </row>
    <row r="148" spans="1:21" ht="12.75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62"/>
      <c r="T148" s="62"/>
      <c r="U148" s="79"/>
    </row>
    <row r="149" spans="1:21" ht="12.75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62"/>
      <c r="T149" s="62"/>
      <c r="U149" s="79"/>
    </row>
    <row r="150" spans="1:21" ht="12.75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62"/>
      <c r="T150" s="62"/>
      <c r="U150" s="79"/>
    </row>
    <row r="151" spans="1:21" ht="12.75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62"/>
      <c r="T151" s="62"/>
      <c r="U151" s="79"/>
    </row>
    <row r="152" spans="1:21" ht="12.75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62"/>
      <c r="T152" s="62"/>
      <c r="U152" s="79"/>
    </row>
    <row r="153" spans="1:21" ht="12.75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62"/>
      <c r="T153" s="62"/>
      <c r="U153" s="79"/>
    </row>
    <row r="154" spans="1:21" ht="12.75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62"/>
      <c r="T154" s="62"/>
      <c r="U154" s="79"/>
    </row>
    <row r="155" spans="1:21" ht="12.75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62"/>
      <c r="T155" s="62"/>
      <c r="U155" s="79"/>
    </row>
    <row r="156" spans="1:21" ht="12.75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62"/>
      <c r="T156" s="62"/>
      <c r="U156" s="79"/>
    </row>
    <row r="157" spans="1:21" ht="12.75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62"/>
      <c r="T157" s="62"/>
      <c r="U157" s="79"/>
    </row>
    <row r="158" spans="1:21" ht="12.75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62"/>
      <c r="T158" s="62"/>
      <c r="U158" s="79"/>
    </row>
    <row r="159" spans="1:21" ht="12.75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62"/>
      <c r="T159" s="62"/>
      <c r="U159" s="79"/>
    </row>
    <row r="160" spans="1:21" ht="12.75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62"/>
      <c r="T160" s="62"/>
      <c r="U160" s="79"/>
    </row>
    <row r="161" spans="1:21" ht="12.75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62"/>
      <c r="T161" s="62"/>
      <c r="U161" s="79"/>
    </row>
    <row r="162" spans="1:21" ht="12.75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62"/>
      <c r="T162" s="62"/>
      <c r="U162" s="79"/>
    </row>
    <row r="163" spans="1:21" ht="12.75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62"/>
      <c r="T163" s="62"/>
      <c r="U163" s="79"/>
    </row>
    <row r="164" spans="1:21" ht="12.75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62"/>
      <c r="T164" s="62"/>
      <c r="U164" s="79"/>
    </row>
    <row r="165" spans="1:21" ht="12.75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62"/>
      <c r="T165" s="62"/>
      <c r="U165" s="79"/>
    </row>
    <row r="166" spans="1:21" ht="12.75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62"/>
      <c r="T166" s="62"/>
      <c r="U166" s="79"/>
    </row>
    <row r="167" spans="1:21" ht="12.75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62"/>
      <c r="T167" s="62"/>
      <c r="U167" s="79"/>
    </row>
    <row r="168" spans="1:21" ht="12.75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62"/>
      <c r="T168" s="62"/>
      <c r="U168" s="79"/>
    </row>
    <row r="169" spans="1:21" ht="12.75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62"/>
      <c r="T169" s="62"/>
      <c r="U169" s="79"/>
    </row>
    <row r="170" spans="1:21" ht="12.75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62"/>
      <c r="T170" s="62"/>
      <c r="U170" s="79"/>
    </row>
    <row r="171" spans="1:21" ht="12.75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62"/>
      <c r="T171" s="62"/>
      <c r="U171" s="79"/>
    </row>
    <row r="172" spans="1:21" ht="12.75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62"/>
      <c r="T172" s="62"/>
      <c r="U172" s="79"/>
    </row>
    <row r="173" spans="1:21" ht="12.75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62"/>
      <c r="T173" s="62"/>
      <c r="U173" s="79"/>
    </row>
    <row r="174" spans="1:21" ht="12.75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62"/>
      <c r="T174" s="62"/>
      <c r="U174" s="79"/>
    </row>
    <row r="175" spans="1:21" ht="12.75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62"/>
      <c r="T175" s="62"/>
      <c r="U175" s="79"/>
    </row>
    <row r="176" spans="1:21" ht="12.75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62"/>
      <c r="T176" s="62"/>
      <c r="U176" s="79"/>
    </row>
    <row r="177" spans="1:21" ht="12.75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62"/>
      <c r="T177" s="62"/>
      <c r="U177" s="79"/>
    </row>
    <row r="178" spans="1:21" ht="12.75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62"/>
      <c r="T178" s="62"/>
      <c r="U178" s="79"/>
    </row>
    <row r="179" spans="1:21" ht="12.75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62"/>
      <c r="T179" s="62"/>
      <c r="U179" s="79"/>
    </row>
    <row r="180" spans="1:21" ht="12.75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62"/>
      <c r="T180" s="62"/>
      <c r="U180" s="79"/>
    </row>
    <row r="181" spans="1:21" ht="12.75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62"/>
      <c r="T181" s="62"/>
      <c r="U181" s="79"/>
    </row>
    <row r="182" spans="1:21" ht="12.75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62"/>
      <c r="T182" s="62"/>
      <c r="U182" s="79"/>
    </row>
    <row r="183" spans="1:21" ht="12.75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62"/>
      <c r="T183" s="62"/>
      <c r="U183" s="79"/>
    </row>
    <row r="184" spans="1:21" ht="12.75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62"/>
      <c r="T184" s="62"/>
      <c r="U184" s="79"/>
    </row>
    <row r="185" spans="1:21" ht="12.75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62"/>
      <c r="T185" s="62"/>
      <c r="U185" s="79"/>
    </row>
    <row r="186" spans="1:21" ht="12.75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62"/>
      <c r="T186" s="62"/>
      <c r="U186" s="79"/>
    </row>
    <row r="187" spans="1:21" ht="12.75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62"/>
      <c r="T187" s="62"/>
      <c r="U187" s="79"/>
    </row>
    <row r="188" spans="1:21" ht="12.75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62"/>
      <c r="T188" s="62"/>
      <c r="U188" s="79"/>
    </row>
    <row r="189" spans="1:21" ht="12.75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62"/>
      <c r="T189" s="62"/>
      <c r="U189" s="79"/>
    </row>
    <row r="190" spans="1:21" ht="12.75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62"/>
      <c r="T190" s="62"/>
      <c r="U190" s="79"/>
    </row>
    <row r="191" spans="1:21" ht="12.75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62"/>
      <c r="T191" s="62"/>
      <c r="U191" s="79"/>
    </row>
    <row r="192" spans="1:21" ht="12.75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62"/>
      <c r="T192" s="62"/>
      <c r="U192" s="79"/>
    </row>
    <row r="193" spans="1:21" ht="12.75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62"/>
      <c r="T193" s="62"/>
      <c r="U193" s="79"/>
    </row>
    <row r="194" spans="1:21" ht="12.75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62"/>
      <c r="T194" s="62"/>
      <c r="U194" s="79"/>
    </row>
    <row r="195" spans="1:21" ht="12.75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62"/>
      <c r="T195" s="62"/>
      <c r="U195" s="79"/>
    </row>
    <row r="196" spans="1:21" ht="12.75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62"/>
      <c r="T196" s="62"/>
      <c r="U196" s="79"/>
    </row>
    <row r="197" spans="1:21" ht="12.75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62"/>
      <c r="T197" s="62"/>
      <c r="U197" s="79"/>
    </row>
    <row r="198" spans="1:21" ht="12.75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62"/>
      <c r="T198" s="62"/>
      <c r="U198" s="79"/>
    </row>
    <row r="199" spans="1:21" ht="12.75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62"/>
      <c r="T199" s="62"/>
      <c r="U199" s="79"/>
    </row>
    <row r="200" spans="1:21" ht="12.75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62"/>
      <c r="T200" s="62"/>
      <c r="U200" s="79"/>
    </row>
    <row r="201" spans="1:21" ht="12.75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62"/>
      <c r="T201" s="62"/>
      <c r="U201" s="79"/>
    </row>
    <row r="202" spans="1:21" ht="12.75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62"/>
      <c r="T202" s="62"/>
      <c r="U202" s="79"/>
    </row>
    <row r="203" spans="1:21" ht="12.75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62"/>
      <c r="T203" s="62"/>
      <c r="U203" s="79"/>
    </row>
    <row r="204" spans="1:21" ht="12.75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62"/>
      <c r="T204" s="62"/>
      <c r="U204" s="79"/>
    </row>
    <row r="205" spans="1:21" ht="12.75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62"/>
      <c r="T205" s="62"/>
      <c r="U205" s="79"/>
    </row>
    <row r="206" spans="1:21" ht="12.75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62"/>
      <c r="T206" s="62"/>
      <c r="U206" s="79"/>
    </row>
    <row r="207" spans="1:21" ht="12.75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62"/>
      <c r="T207" s="62"/>
      <c r="U207" s="79"/>
    </row>
    <row r="208" spans="1:21" ht="12.75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62"/>
      <c r="T208" s="62"/>
      <c r="U208" s="79"/>
    </row>
    <row r="209" spans="1:21" ht="12.75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62"/>
      <c r="T209" s="62"/>
      <c r="U209" s="79"/>
    </row>
    <row r="210" spans="1:21" ht="12.75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62"/>
      <c r="T210" s="62"/>
      <c r="U210" s="79"/>
    </row>
    <row r="211" spans="1:21" ht="12.75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62"/>
      <c r="T211" s="62"/>
      <c r="U211" s="79"/>
    </row>
    <row r="212" spans="1:21" ht="12.75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62"/>
      <c r="T212" s="62"/>
      <c r="U212" s="79"/>
    </row>
    <row r="213" spans="1:21" ht="12.75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62"/>
      <c r="T213" s="62"/>
      <c r="U213" s="79"/>
    </row>
    <row r="214" spans="1:21" ht="12.75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62"/>
      <c r="T214" s="62"/>
      <c r="U214" s="79"/>
    </row>
    <row r="215" spans="1:21" ht="12.75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62"/>
      <c r="T215" s="62"/>
      <c r="U215" s="79"/>
    </row>
    <row r="216" spans="1:21" ht="12.75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62"/>
      <c r="T216" s="62"/>
      <c r="U216" s="79"/>
    </row>
    <row r="217" spans="1:21" ht="12.75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62"/>
      <c r="T217" s="62"/>
      <c r="U217" s="79"/>
    </row>
    <row r="218" spans="1:21" ht="12.75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62"/>
      <c r="T218" s="62"/>
      <c r="U218" s="79"/>
    </row>
    <row r="219" spans="1:21" ht="12.7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62"/>
      <c r="T219" s="62"/>
      <c r="U219" s="79"/>
    </row>
    <row r="220" spans="1:21" ht="12.7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62"/>
      <c r="T220" s="62"/>
      <c r="U220" s="79"/>
    </row>
    <row r="221" spans="1:21" ht="12.7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62"/>
      <c r="T221" s="62"/>
      <c r="U221" s="79"/>
    </row>
    <row r="222" spans="1:21" ht="12.7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62"/>
      <c r="T222" s="62"/>
      <c r="U222" s="79"/>
    </row>
    <row r="223" spans="1:21" ht="12.7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62"/>
      <c r="T223" s="62"/>
      <c r="U223" s="79"/>
    </row>
    <row r="224" spans="1:21" ht="12.7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62"/>
      <c r="T224" s="62"/>
      <c r="U224" s="79"/>
    </row>
    <row r="225" spans="1:21" ht="12.7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62"/>
      <c r="T225" s="62"/>
      <c r="U225" s="79"/>
    </row>
    <row r="226" spans="1:21" ht="12.7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62"/>
      <c r="T226" s="62"/>
      <c r="U226" s="79"/>
    </row>
    <row r="227" spans="1:21" ht="12.7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62"/>
      <c r="T227" s="62"/>
      <c r="U227" s="79"/>
    </row>
    <row r="228" spans="1:21" ht="12.7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62"/>
      <c r="T228" s="62"/>
      <c r="U228" s="79"/>
    </row>
    <row r="229" spans="1:21" ht="12.7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62"/>
      <c r="T229" s="62"/>
      <c r="U229" s="79"/>
    </row>
    <row r="230" spans="1:21" ht="12.7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62"/>
      <c r="T230" s="62"/>
      <c r="U230" s="79"/>
    </row>
    <row r="231" spans="1:21" ht="12.7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62"/>
      <c r="T231" s="62"/>
      <c r="U231" s="79"/>
    </row>
    <row r="232" spans="1:21" ht="12.7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62"/>
      <c r="T232" s="62"/>
      <c r="U232" s="79"/>
    </row>
    <row r="233" spans="1:21" ht="12.7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62"/>
      <c r="T233" s="62"/>
      <c r="U233" s="79"/>
    </row>
    <row r="234" spans="1:21" ht="12.7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62"/>
      <c r="T234" s="62"/>
      <c r="U234" s="79"/>
    </row>
    <row r="235" spans="1:21" ht="12.7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62"/>
      <c r="T235" s="62"/>
      <c r="U235" s="79"/>
    </row>
    <row r="236" spans="1:21" ht="12.7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62"/>
      <c r="T236" s="62"/>
      <c r="U236" s="79"/>
    </row>
    <row r="237" spans="1:21" ht="12.75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62"/>
      <c r="T237" s="62"/>
      <c r="U237" s="79"/>
    </row>
    <row r="238" spans="1:21" ht="12.75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62"/>
      <c r="T238" s="62"/>
      <c r="U238" s="79"/>
    </row>
    <row r="239" spans="1:21" ht="12.75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62"/>
      <c r="T239" s="62"/>
      <c r="U239" s="79"/>
    </row>
    <row r="240" spans="1:21" ht="12.75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62"/>
      <c r="T240" s="62"/>
      <c r="U240" s="79"/>
    </row>
    <row r="241" spans="1:21" ht="12.75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62"/>
      <c r="T241" s="62"/>
      <c r="U241" s="79"/>
    </row>
    <row r="242" spans="1:21" ht="12.75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62"/>
      <c r="T242" s="62"/>
      <c r="U242" s="79"/>
    </row>
    <row r="243" spans="1:21" ht="12.75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62"/>
      <c r="T243" s="62"/>
      <c r="U243" s="79"/>
    </row>
    <row r="244" spans="1:21" ht="12.75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62"/>
      <c r="T244" s="62"/>
      <c r="U244" s="79"/>
    </row>
    <row r="245" spans="1:21" ht="12.75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62"/>
      <c r="T245" s="62"/>
      <c r="U245" s="79"/>
    </row>
    <row r="246" spans="1:21" ht="12.75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62"/>
      <c r="T246" s="62"/>
      <c r="U246" s="79"/>
    </row>
    <row r="247" spans="1:21" ht="12.75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62"/>
      <c r="T247" s="62"/>
      <c r="U247" s="79"/>
    </row>
    <row r="248" spans="1:21" ht="12.75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62"/>
      <c r="T248" s="62"/>
      <c r="U248" s="79"/>
    </row>
    <row r="249" spans="1:21" ht="12.75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62"/>
      <c r="T249" s="62"/>
      <c r="U249" s="79"/>
    </row>
    <row r="250" spans="1:21" ht="12.75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62"/>
      <c r="T250" s="62"/>
      <c r="U250" s="79"/>
    </row>
    <row r="251" spans="1:21" ht="12.75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62"/>
      <c r="T251" s="62"/>
      <c r="U251" s="79"/>
    </row>
    <row r="252" spans="1:21" ht="12.75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62"/>
      <c r="T252" s="62"/>
      <c r="U252" s="79"/>
    </row>
    <row r="253" spans="1:21" ht="12.75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62"/>
      <c r="T253" s="62"/>
      <c r="U253" s="79"/>
    </row>
    <row r="254" spans="1:21" ht="12.75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62"/>
      <c r="T254" s="62"/>
      <c r="U254" s="79"/>
    </row>
    <row r="255" spans="1:21" ht="12.75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62"/>
      <c r="T255" s="62"/>
      <c r="U255" s="79"/>
    </row>
    <row r="256" spans="1:21" ht="12.75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62"/>
      <c r="T256" s="62"/>
      <c r="U256" s="79"/>
    </row>
    <row r="257" spans="1:21" ht="12.75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62"/>
      <c r="T257" s="62"/>
      <c r="U257" s="79"/>
    </row>
    <row r="258" spans="1:21" ht="12.75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62"/>
      <c r="T258" s="62"/>
      <c r="U258" s="79"/>
    </row>
    <row r="259" spans="1:21" ht="12.75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62"/>
      <c r="T259" s="62"/>
      <c r="U259" s="79"/>
    </row>
    <row r="260" spans="1:21" ht="12.75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62"/>
      <c r="T260" s="62"/>
      <c r="U260" s="79"/>
    </row>
    <row r="261" spans="1:21" ht="12.75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62"/>
      <c r="T261" s="62"/>
      <c r="U261" s="79"/>
    </row>
    <row r="262" spans="1:21" ht="12.75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62"/>
      <c r="T262" s="62"/>
      <c r="U262" s="79"/>
    </row>
    <row r="263" spans="1:21" ht="12.75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62"/>
      <c r="T263" s="62"/>
      <c r="U263" s="79"/>
    </row>
    <row r="264" spans="1:21" ht="12.75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62"/>
      <c r="T264" s="62"/>
      <c r="U264" s="79"/>
    </row>
    <row r="265" spans="1:21" ht="12.75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62"/>
      <c r="T265" s="62"/>
      <c r="U265" s="79"/>
    </row>
    <row r="266" spans="1:21" ht="12.75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62"/>
      <c r="T266" s="62"/>
      <c r="U266" s="79"/>
    </row>
    <row r="267" spans="1:21" ht="12.75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62"/>
      <c r="T267" s="62"/>
      <c r="U267" s="79"/>
    </row>
    <row r="268" spans="1:21" ht="12.75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62"/>
      <c r="T268" s="62"/>
      <c r="U268" s="79"/>
    </row>
    <row r="269" spans="1:21" ht="12.75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62"/>
      <c r="T269" s="62"/>
      <c r="U269" s="79"/>
    </row>
    <row r="270" spans="1:21" ht="12.75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62"/>
      <c r="T270" s="62"/>
      <c r="U270" s="79"/>
    </row>
    <row r="271" spans="1:21" ht="12.75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62"/>
      <c r="T271" s="62"/>
      <c r="U271" s="79"/>
    </row>
    <row r="272" spans="1:21" ht="12.75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62"/>
      <c r="T272" s="62"/>
      <c r="U272" s="79"/>
    </row>
    <row r="273" spans="1:21" ht="12.75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62"/>
      <c r="T273" s="62"/>
      <c r="U273" s="79"/>
    </row>
    <row r="274" spans="1:21" ht="12.75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62"/>
      <c r="T274" s="62"/>
      <c r="U274" s="79"/>
    </row>
    <row r="275" spans="1:21" ht="12.75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62"/>
      <c r="T275" s="62"/>
      <c r="U275" s="79"/>
    </row>
    <row r="276" spans="1:21" ht="12.75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62"/>
      <c r="T276" s="62"/>
      <c r="U276" s="79"/>
    </row>
    <row r="277" spans="1:21" ht="12.75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62"/>
      <c r="T277" s="62"/>
      <c r="U277" s="79"/>
    </row>
    <row r="278" spans="1:21" ht="12.75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62"/>
      <c r="T278" s="62"/>
      <c r="U278" s="79"/>
    </row>
    <row r="279" spans="1:21" ht="12.75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62"/>
      <c r="T279" s="62"/>
      <c r="U279" s="79"/>
    </row>
    <row r="280" spans="1:21" ht="12.75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62"/>
      <c r="T280" s="62"/>
      <c r="U280" s="79"/>
    </row>
    <row r="281" spans="1:21" ht="12.75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62"/>
      <c r="T281" s="62"/>
      <c r="U281" s="79"/>
    </row>
    <row r="282" spans="1:21" ht="12.75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62"/>
      <c r="T282" s="62"/>
      <c r="U282" s="79"/>
    </row>
    <row r="283" spans="1:21" ht="12.75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62"/>
      <c r="T283" s="62"/>
      <c r="U283" s="79"/>
    </row>
    <row r="284" spans="1:21" ht="12.75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62"/>
      <c r="T284" s="62"/>
      <c r="U284" s="79"/>
    </row>
    <row r="285" spans="1:21" ht="12.75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62"/>
      <c r="T285" s="62"/>
      <c r="U285" s="79"/>
    </row>
    <row r="286" spans="1:21" ht="12.75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62"/>
      <c r="T286" s="62"/>
      <c r="U286" s="79"/>
    </row>
    <row r="287" spans="1:21" ht="12.75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62"/>
      <c r="T287" s="62"/>
      <c r="U287" s="79"/>
    </row>
    <row r="288" spans="1:21" ht="12.75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62"/>
      <c r="T288" s="62"/>
      <c r="U288" s="79"/>
    </row>
    <row r="289" spans="1:21" ht="12.75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62"/>
      <c r="T289" s="62"/>
      <c r="U289" s="79"/>
    </row>
    <row r="290" spans="1:21" ht="12.75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62"/>
      <c r="T290" s="62"/>
      <c r="U290" s="79"/>
    </row>
    <row r="291" spans="1:21" ht="12.75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62"/>
      <c r="T291" s="62"/>
      <c r="U291" s="79"/>
    </row>
    <row r="292" spans="1:21" ht="12.75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62"/>
      <c r="T292" s="62"/>
      <c r="U292" s="79"/>
    </row>
    <row r="293" spans="1:21" ht="12.75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62"/>
      <c r="T293" s="62"/>
      <c r="U293" s="79"/>
    </row>
    <row r="294" spans="1:21" ht="12.75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62"/>
      <c r="T294" s="62"/>
      <c r="U294" s="79"/>
    </row>
    <row r="295" spans="1:21" ht="12.75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62"/>
      <c r="T295" s="62"/>
      <c r="U295" s="79"/>
    </row>
    <row r="296" spans="1:21" ht="12.75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62"/>
      <c r="T296" s="62"/>
      <c r="U296" s="79"/>
    </row>
    <row r="297" spans="1:21" ht="12.75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62"/>
      <c r="T297" s="62"/>
      <c r="U297" s="79"/>
    </row>
    <row r="298" spans="1:21" ht="12.75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62"/>
      <c r="T298" s="62"/>
      <c r="U298" s="79"/>
    </row>
    <row r="299" spans="1:21" ht="12.75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62"/>
      <c r="T299" s="62"/>
      <c r="U299" s="79"/>
    </row>
    <row r="300" spans="1:21" ht="12.75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62"/>
      <c r="T300" s="62"/>
      <c r="U300" s="79"/>
    </row>
    <row r="301" spans="1:21" ht="12.75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62"/>
      <c r="T301" s="62"/>
      <c r="U301" s="79"/>
    </row>
    <row r="302" spans="1:21" ht="12.75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62"/>
      <c r="T302" s="62"/>
      <c r="U302" s="79"/>
    </row>
    <row r="303" spans="1:21" ht="12.75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62"/>
      <c r="T303" s="62"/>
      <c r="U303" s="79"/>
    </row>
    <row r="304" spans="1:21" ht="12.75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62"/>
      <c r="T304" s="62"/>
      <c r="U304" s="79"/>
    </row>
    <row r="305" spans="1:21" ht="12.75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62"/>
      <c r="T305" s="62"/>
      <c r="U305" s="79"/>
    </row>
    <row r="306" spans="1:21" ht="12.75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62"/>
      <c r="T306" s="62"/>
      <c r="U306" s="79"/>
    </row>
    <row r="307" spans="1:21" ht="12.75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62"/>
      <c r="T307" s="62"/>
      <c r="U307" s="79"/>
    </row>
    <row r="308" spans="1:21" ht="12.75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62"/>
      <c r="T308" s="62"/>
      <c r="U308" s="79"/>
    </row>
    <row r="309" spans="1:21" ht="12.75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62"/>
      <c r="T309" s="62"/>
      <c r="U309" s="79"/>
    </row>
    <row r="310" spans="1:21" ht="12.75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62"/>
      <c r="T310" s="62"/>
      <c r="U310" s="79"/>
    </row>
    <row r="311" spans="1:21" ht="12.75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62"/>
      <c r="T311" s="62"/>
      <c r="U311" s="79"/>
    </row>
    <row r="312" spans="1:21" ht="12.75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62"/>
      <c r="T312" s="62"/>
      <c r="U312" s="79"/>
    </row>
    <row r="313" spans="1:21" ht="12.75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62"/>
      <c r="T313" s="62"/>
      <c r="U313" s="79"/>
    </row>
    <row r="314" spans="1:21" ht="12.75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62"/>
      <c r="T314" s="62"/>
      <c r="U314" s="79"/>
    </row>
    <row r="315" spans="1:21" ht="12.75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62"/>
      <c r="T315" s="62"/>
      <c r="U315" s="79"/>
    </row>
    <row r="316" spans="1:21" ht="12.75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62"/>
      <c r="T316" s="62"/>
      <c r="U316" s="79"/>
    </row>
    <row r="317" spans="1:21" ht="12.75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62"/>
      <c r="T317" s="62"/>
      <c r="U317" s="79"/>
    </row>
    <row r="318" spans="1:21" ht="12.75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62"/>
      <c r="T318" s="62"/>
      <c r="U318" s="79"/>
    </row>
    <row r="319" spans="1:21" ht="12.75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62"/>
      <c r="T319" s="62"/>
      <c r="U319" s="79"/>
    </row>
    <row r="320" spans="1:21" ht="12.75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62"/>
      <c r="T320" s="62"/>
      <c r="U320" s="79"/>
    </row>
    <row r="321" spans="1:21" ht="12.75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62"/>
      <c r="T321" s="62"/>
      <c r="U321" s="79"/>
    </row>
    <row r="322" spans="1:21" ht="12.75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62"/>
      <c r="T322" s="62"/>
      <c r="U322" s="79"/>
    </row>
    <row r="323" spans="1:21" ht="12.75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62"/>
      <c r="T323" s="62"/>
      <c r="U323" s="79"/>
    </row>
    <row r="324" spans="1:21" ht="12.75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62"/>
      <c r="T324" s="62"/>
      <c r="U324" s="79"/>
    </row>
    <row r="325" spans="1:21" ht="12.75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62"/>
      <c r="T325" s="62"/>
      <c r="U325" s="79"/>
    </row>
    <row r="326" spans="1:21" ht="12.75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62"/>
      <c r="T326" s="62"/>
      <c r="U326" s="79"/>
    </row>
    <row r="327" spans="1:21" ht="12.75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62"/>
      <c r="T327" s="62"/>
      <c r="U327" s="79"/>
    </row>
    <row r="328" spans="1:21" ht="12.75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62"/>
      <c r="T328" s="62"/>
      <c r="U328" s="79"/>
    </row>
    <row r="329" spans="1:21" ht="12.75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62"/>
      <c r="T329" s="62"/>
      <c r="U329" s="79"/>
    </row>
    <row r="330" spans="1:21" ht="12.75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62"/>
      <c r="T330" s="62"/>
      <c r="U330" s="79"/>
    </row>
    <row r="331" spans="1:21" ht="12.75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62"/>
      <c r="T331" s="62"/>
      <c r="U331" s="79"/>
    </row>
    <row r="332" spans="1:21" ht="12.75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62"/>
      <c r="T332" s="62"/>
      <c r="U332" s="79"/>
    </row>
    <row r="333" spans="1:21" ht="12.75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62"/>
      <c r="T333" s="62"/>
      <c r="U333" s="79"/>
    </row>
    <row r="334" spans="1:21" ht="12.75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62"/>
      <c r="T334" s="62"/>
      <c r="U334" s="79"/>
    </row>
    <row r="335" spans="1:21" ht="12.75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62"/>
      <c r="T335" s="62"/>
      <c r="U335" s="79"/>
    </row>
    <row r="336" spans="1:21" ht="12.75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62"/>
      <c r="T336" s="62"/>
      <c r="U336" s="79"/>
    </row>
    <row r="337" spans="1:21" ht="12.75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62"/>
      <c r="T337" s="62"/>
      <c r="U337" s="79"/>
    </row>
    <row r="338" spans="1:21" ht="12.75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62"/>
      <c r="T338" s="62"/>
      <c r="U338" s="79"/>
    </row>
    <row r="339" spans="1:21" ht="12.75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62"/>
      <c r="T339" s="62"/>
      <c r="U339" s="79"/>
    </row>
    <row r="340" spans="1:21" ht="12.75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62"/>
      <c r="T340" s="62"/>
      <c r="U340" s="79"/>
    </row>
    <row r="341" spans="1:21" ht="12.75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62"/>
      <c r="T341" s="62"/>
      <c r="U341" s="79"/>
    </row>
    <row r="342" spans="1:21" ht="12.75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62"/>
      <c r="T342" s="62"/>
      <c r="U342" s="79"/>
    </row>
    <row r="343" spans="1:21" ht="12.75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62"/>
      <c r="T343" s="62"/>
      <c r="U343" s="79"/>
    </row>
    <row r="344" spans="1:21" ht="12.75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62"/>
      <c r="T344" s="62"/>
      <c r="U344" s="79"/>
    </row>
    <row r="345" spans="1:21" ht="12.75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62"/>
      <c r="T345" s="62"/>
      <c r="U345" s="79"/>
    </row>
    <row r="346" spans="1:21" ht="12.75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62"/>
      <c r="T346" s="62"/>
      <c r="U346" s="79"/>
    </row>
    <row r="347" spans="1:21" ht="12.75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62"/>
      <c r="T347" s="62"/>
      <c r="U347" s="79"/>
    </row>
    <row r="348" spans="1:21" ht="12.75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62"/>
      <c r="T348" s="62"/>
      <c r="U348" s="79"/>
    </row>
    <row r="349" spans="1:21" ht="12.75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62"/>
      <c r="T349" s="62"/>
      <c r="U349" s="79"/>
    </row>
    <row r="350" spans="1:21" ht="12.75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62"/>
      <c r="T350" s="62"/>
      <c r="U350" s="79"/>
    </row>
    <row r="351" spans="1:21" ht="12.75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62"/>
      <c r="T351" s="62"/>
      <c r="U351" s="79"/>
    </row>
    <row r="352" spans="1:21" ht="12.75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62"/>
      <c r="T352" s="62"/>
      <c r="U352" s="79"/>
    </row>
    <row r="353" spans="1:21" ht="12.75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62"/>
      <c r="T353" s="62"/>
      <c r="U353" s="79"/>
    </row>
    <row r="354" spans="1:21" ht="12.75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62"/>
      <c r="T354" s="62"/>
      <c r="U354" s="79"/>
    </row>
    <row r="355" spans="1:21" ht="12.75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62"/>
      <c r="T355" s="62"/>
      <c r="U355" s="79"/>
    </row>
    <row r="356" spans="1:21" ht="12.75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62"/>
      <c r="T356" s="62"/>
      <c r="U356" s="79"/>
    </row>
    <row r="357" spans="1:21" ht="12.75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62"/>
      <c r="T357" s="62"/>
      <c r="U357" s="79"/>
    </row>
    <row r="358" spans="1:21" ht="12.75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62"/>
      <c r="T358" s="62"/>
      <c r="U358" s="79"/>
    </row>
    <row r="359" spans="1:21" ht="12.75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62"/>
      <c r="T359" s="62"/>
      <c r="U359" s="79"/>
    </row>
    <row r="360" spans="1:21" ht="12.75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62"/>
      <c r="T360" s="62"/>
      <c r="U360" s="79"/>
    </row>
    <row r="361" spans="1:21" ht="12.75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62"/>
      <c r="T361" s="62"/>
      <c r="U361" s="79"/>
    </row>
    <row r="362" spans="1:21" ht="12.75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62"/>
      <c r="T362" s="62"/>
      <c r="U362" s="79"/>
    </row>
    <row r="363" spans="1:21" ht="12.75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62"/>
      <c r="T363" s="62"/>
      <c r="U363" s="79"/>
    </row>
    <row r="364" spans="1:21" ht="12.75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62"/>
      <c r="T364" s="62"/>
      <c r="U364" s="79"/>
    </row>
    <row r="365" spans="1:21" ht="12.75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62"/>
      <c r="T365" s="62"/>
      <c r="U365" s="79"/>
    </row>
    <row r="366" spans="1:21" ht="12.75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62"/>
      <c r="T366" s="62"/>
      <c r="U366" s="79"/>
    </row>
    <row r="367" spans="1:21" ht="12.75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62"/>
      <c r="T367" s="62"/>
      <c r="U367" s="79"/>
    </row>
    <row r="368" spans="1:21" ht="12.75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62"/>
      <c r="T368" s="62"/>
      <c r="U368" s="79"/>
    </row>
    <row r="369" spans="1:21" ht="12.75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62"/>
      <c r="T369" s="62"/>
      <c r="U369" s="79"/>
    </row>
    <row r="370" spans="1:21" ht="12.75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62"/>
      <c r="T370" s="62"/>
      <c r="U370" s="79"/>
    </row>
    <row r="371" spans="1:21" ht="12.75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62"/>
      <c r="T371" s="62"/>
      <c r="U371" s="79"/>
    </row>
    <row r="372" spans="1:21" ht="12.75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62"/>
      <c r="T372" s="62"/>
      <c r="U372" s="79"/>
    </row>
    <row r="373" spans="1:21" ht="12.75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62"/>
      <c r="T373" s="62"/>
      <c r="U373" s="79"/>
    </row>
    <row r="374" spans="1:21" ht="12.75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62"/>
      <c r="T374" s="62"/>
      <c r="U374" s="79"/>
    </row>
    <row r="375" spans="1:21" ht="12.75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62"/>
      <c r="T375" s="62"/>
      <c r="U375" s="79"/>
    </row>
    <row r="376" spans="1:21" ht="12.75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62"/>
      <c r="T376" s="62"/>
      <c r="U376" s="79"/>
    </row>
    <row r="377" spans="1:21" ht="12.75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62"/>
      <c r="T377" s="62"/>
      <c r="U377" s="79"/>
    </row>
    <row r="378" spans="1:21" ht="12.75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62"/>
      <c r="T378" s="62"/>
      <c r="U378" s="79"/>
    </row>
    <row r="379" spans="1:21" ht="12.75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62"/>
      <c r="T379" s="62"/>
      <c r="U379" s="79"/>
    </row>
    <row r="380" spans="1:21" ht="12.75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62"/>
      <c r="T380" s="62"/>
      <c r="U380" s="79"/>
    </row>
    <row r="381" spans="1:21" ht="12.75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62"/>
      <c r="T381" s="62"/>
      <c r="U381" s="79"/>
    </row>
    <row r="382" spans="1:21" ht="12.75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62"/>
      <c r="T382" s="62"/>
      <c r="U382" s="79"/>
    </row>
    <row r="383" spans="1:21" ht="12.75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62"/>
      <c r="T383" s="62"/>
      <c r="U383" s="79"/>
    </row>
    <row r="384" spans="1:21" ht="12.75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62"/>
      <c r="T384" s="62"/>
      <c r="U384" s="79"/>
    </row>
    <row r="385" spans="1:21" ht="12.75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62"/>
      <c r="T385" s="62"/>
      <c r="U385" s="79"/>
    </row>
    <row r="386" spans="1:21" ht="12.75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62"/>
      <c r="T386" s="62"/>
      <c r="U386" s="79"/>
    </row>
    <row r="387" spans="1:21" ht="12.75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62"/>
      <c r="T387" s="62"/>
      <c r="U387" s="79"/>
    </row>
    <row r="388" spans="1:21" ht="12.75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62"/>
      <c r="T388" s="62"/>
      <c r="U388" s="79"/>
    </row>
    <row r="389" spans="1:21" ht="12.75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62"/>
      <c r="T389" s="62"/>
      <c r="U389" s="79"/>
    </row>
    <row r="390" spans="1:21" ht="12.75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62"/>
      <c r="T390" s="62"/>
      <c r="U390" s="79"/>
    </row>
    <row r="391" spans="1:21" ht="12.75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62"/>
      <c r="T391" s="62"/>
      <c r="U391" s="79"/>
    </row>
    <row r="392" spans="1:21" ht="12.75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62"/>
      <c r="T392" s="62"/>
      <c r="U392" s="79"/>
    </row>
    <row r="393" spans="1:21" ht="12.75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62"/>
      <c r="T393" s="62"/>
      <c r="U393" s="79"/>
    </row>
    <row r="394" spans="1:21" ht="12.75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62"/>
      <c r="T394" s="62"/>
      <c r="U394" s="79"/>
    </row>
    <row r="395" spans="1:21" ht="12.75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62"/>
      <c r="T395" s="62"/>
      <c r="U395" s="79"/>
    </row>
    <row r="396" spans="1:21" ht="12.75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62"/>
      <c r="T396" s="62"/>
      <c r="U396" s="79"/>
    </row>
    <row r="397" spans="1:21" ht="12.75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62"/>
      <c r="T397" s="62"/>
      <c r="U397" s="79"/>
    </row>
    <row r="398" spans="1:21" ht="12.75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62"/>
      <c r="T398" s="62"/>
      <c r="U398" s="79"/>
    </row>
    <row r="399" spans="1:21" ht="12.75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62"/>
      <c r="T399" s="62"/>
      <c r="U399" s="79"/>
    </row>
    <row r="400" spans="1:21" ht="12.75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62"/>
      <c r="T400" s="62"/>
      <c r="U400" s="79"/>
    </row>
    <row r="401" spans="1:21" ht="12.75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62"/>
      <c r="T401" s="62"/>
      <c r="U401" s="79"/>
    </row>
    <row r="402" spans="1:21" ht="12.75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62"/>
      <c r="T402" s="62"/>
      <c r="U402" s="79"/>
    </row>
    <row r="403" spans="1:21" ht="12.75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62"/>
      <c r="T403" s="62"/>
      <c r="U403" s="79"/>
    </row>
    <row r="404" spans="1:21" ht="12.75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62"/>
      <c r="T404" s="62"/>
      <c r="U404" s="79"/>
    </row>
    <row r="405" spans="1:21" ht="12.75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62"/>
      <c r="T405" s="62"/>
      <c r="U405" s="79"/>
    </row>
    <row r="406" spans="1:21" ht="12.75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62"/>
      <c r="T406" s="62"/>
      <c r="U406" s="79"/>
    </row>
    <row r="407" spans="1:21" ht="12.75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62"/>
      <c r="T407" s="62"/>
      <c r="U407" s="79"/>
    </row>
    <row r="408" spans="1:21" ht="12.75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62"/>
      <c r="T408" s="62"/>
      <c r="U408" s="79"/>
    </row>
    <row r="409" spans="1:21" ht="12.75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62"/>
      <c r="T409" s="62"/>
      <c r="U409" s="79"/>
    </row>
    <row r="410" spans="1:21" ht="12.75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62"/>
      <c r="T410" s="62"/>
      <c r="U410" s="79"/>
    </row>
    <row r="411" spans="1:21" ht="12.75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62"/>
      <c r="T411" s="62"/>
      <c r="U411" s="79"/>
    </row>
    <row r="412" spans="1:21" ht="12.75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62"/>
      <c r="T412" s="62"/>
      <c r="U412" s="79"/>
    </row>
    <row r="413" spans="1:21" ht="12.75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62"/>
      <c r="T413" s="62"/>
      <c r="U413" s="79"/>
    </row>
    <row r="414" spans="1:21" ht="12.75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62"/>
      <c r="T414" s="62"/>
      <c r="U414" s="79"/>
    </row>
    <row r="415" spans="1:21" ht="12.75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62"/>
      <c r="T415" s="62"/>
      <c r="U415" s="79"/>
    </row>
    <row r="416" spans="1:21" ht="12.75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62"/>
      <c r="T416" s="62"/>
      <c r="U416" s="79"/>
    </row>
    <row r="417" spans="1:21" ht="12.75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62"/>
      <c r="T417" s="62"/>
      <c r="U417" s="79"/>
    </row>
    <row r="418" spans="1:21" ht="12.75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62"/>
      <c r="T418" s="62"/>
      <c r="U418" s="79"/>
    </row>
    <row r="419" spans="1:21" ht="12.75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62"/>
      <c r="T419" s="62"/>
      <c r="U419" s="79"/>
    </row>
    <row r="420" spans="1:21" ht="12.75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62"/>
      <c r="T420" s="62"/>
      <c r="U420" s="79"/>
    </row>
    <row r="421" spans="1:21" ht="12.75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62"/>
      <c r="T421" s="62"/>
      <c r="U421" s="79"/>
    </row>
    <row r="422" spans="1:21" ht="12.75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62"/>
      <c r="T422" s="62"/>
      <c r="U422" s="79"/>
    </row>
    <row r="423" spans="1:21" ht="12.75">
      <c r="A423" s="58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62"/>
      <c r="T423" s="62"/>
      <c r="U423" s="79"/>
    </row>
    <row r="424" spans="1:21" ht="12.75">
      <c r="A424" s="58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62"/>
      <c r="T424" s="62"/>
      <c r="U424" s="79"/>
    </row>
    <row r="425" spans="1:21" ht="12.75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62"/>
      <c r="T425" s="62"/>
      <c r="U425" s="79"/>
    </row>
    <row r="426" spans="1:21" ht="12.75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62"/>
      <c r="T426" s="62"/>
      <c r="U426" s="79"/>
    </row>
    <row r="427" spans="1:21" ht="12.75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62"/>
      <c r="T427" s="62"/>
      <c r="U427" s="79"/>
    </row>
    <row r="428" spans="1:21" ht="12.75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62"/>
      <c r="T428" s="62"/>
      <c r="U428" s="79"/>
    </row>
    <row r="429" spans="1:21" ht="12.75">
      <c r="A429" s="58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62"/>
      <c r="T429" s="62"/>
      <c r="U429" s="79"/>
    </row>
    <row r="430" spans="1:21" ht="12.75">
      <c r="A430" s="58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62"/>
      <c r="T430" s="62"/>
      <c r="U430" s="79"/>
    </row>
    <row r="431" spans="1:21" ht="12.75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62"/>
      <c r="T431" s="62"/>
      <c r="U431" s="79"/>
    </row>
    <row r="432" spans="1:21" ht="12.75">
      <c r="A432" s="58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62"/>
      <c r="T432" s="62"/>
      <c r="U432" s="79"/>
    </row>
    <row r="433" spans="1:21" ht="12.75">
      <c r="A433" s="58"/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62"/>
      <c r="T433" s="62"/>
      <c r="U433" s="79"/>
    </row>
    <row r="434" spans="1:21" ht="12.75">
      <c r="A434" s="58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62"/>
      <c r="T434" s="62"/>
      <c r="U434" s="79"/>
    </row>
  </sheetData>
  <sheetProtection/>
  <mergeCells count="174">
    <mergeCell ref="AH3:AJ3"/>
    <mergeCell ref="AH4:AI5"/>
    <mergeCell ref="AH6:AI6"/>
    <mergeCell ref="AK3:AM3"/>
    <mergeCell ref="AN3:AP3"/>
    <mergeCell ref="AN4:AO5"/>
    <mergeCell ref="AP4:AP5"/>
    <mergeCell ref="V1:AM1"/>
    <mergeCell ref="V3:V5"/>
    <mergeCell ref="W3:W5"/>
    <mergeCell ref="X3:X5"/>
    <mergeCell ref="AP7:AP9"/>
    <mergeCell ref="AK4:AL5"/>
    <mergeCell ref="AK6:AL6"/>
    <mergeCell ref="Z6:AA6"/>
    <mergeCell ref="AN6:AO6"/>
    <mergeCell ref="AO7:AO9"/>
    <mergeCell ref="AO10:AO12"/>
    <mergeCell ref="AP10:AP12"/>
    <mergeCell ref="AL7:AL9"/>
    <mergeCell ref="AM7:AM9"/>
    <mergeCell ref="AL10:AL12"/>
    <mergeCell ref="AM10:AM12"/>
    <mergeCell ref="S3:T3"/>
    <mergeCell ref="S4:S5"/>
    <mergeCell ref="T4:T5"/>
    <mergeCell ref="AG10:AG12"/>
    <mergeCell ref="V10:V12"/>
    <mergeCell ref="Y10:Y12"/>
    <mergeCell ref="AD3:AD5"/>
    <mergeCell ref="Y3:Y5"/>
    <mergeCell ref="AG4:AG5"/>
    <mergeCell ref="Z3:AA5"/>
    <mergeCell ref="AK27:AM27"/>
    <mergeCell ref="AK28:AM28"/>
    <mergeCell ref="AJ4:AJ5"/>
    <mergeCell ref="AJ7:AJ9"/>
    <mergeCell ref="AJ10:AJ12"/>
    <mergeCell ref="AJ13:AJ15"/>
    <mergeCell ref="AM22:AM23"/>
    <mergeCell ref="AL13:AL15"/>
    <mergeCell ref="AM13:AM15"/>
    <mergeCell ref="AM4:AM5"/>
    <mergeCell ref="AD10:AD12"/>
    <mergeCell ref="AG7:AG9"/>
    <mergeCell ref="AF7:AF9"/>
    <mergeCell ref="AF10:AF12"/>
    <mergeCell ref="AH27:AJ27"/>
    <mergeCell ref="AH28:AJ28"/>
    <mergeCell ref="AI7:AI9"/>
    <mergeCell ref="AI10:AI12"/>
    <mergeCell ref="AD13:AD15"/>
    <mergeCell ref="AE28:AG28"/>
    <mergeCell ref="P3:R3"/>
    <mergeCell ref="R4:R5"/>
    <mergeCell ref="M4:N4"/>
    <mergeCell ref="P4:Q4"/>
    <mergeCell ref="AH26:AJ26"/>
    <mergeCell ref="V7:V9"/>
    <mergeCell ref="Y7:Y9"/>
    <mergeCell ref="AC7:AC9"/>
    <mergeCell ref="AD7:AD9"/>
    <mergeCell ref="AC10:AC12"/>
    <mergeCell ref="A3:A5"/>
    <mergeCell ref="B3:C4"/>
    <mergeCell ref="D3:E3"/>
    <mergeCell ref="G3:G4"/>
    <mergeCell ref="M3:O3"/>
    <mergeCell ref="O4:O5"/>
    <mergeCell ref="J4:K4"/>
    <mergeCell ref="J15:K15"/>
    <mergeCell ref="L4:L5"/>
    <mergeCell ref="P24:R24"/>
    <mergeCell ref="S24:T24"/>
    <mergeCell ref="A18:I18"/>
    <mergeCell ref="M6:N6"/>
    <mergeCell ref="M15:N15"/>
    <mergeCell ref="J17:K17"/>
    <mergeCell ref="J18:K18"/>
    <mergeCell ref="A24:A25"/>
    <mergeCell ref="B24:C25"/>
    <mergeCell ref="D24:E24"/>
    <mergeCell ref="M24:O24"/>
    <mergeCell ref="H3:H4"/>
    <mergeCell ref="I3:I5"/>
    <mergeCell ref="J3:L3"/>
    <mergeCell ref="J16:K16"/>
    <mergeCell ref="M16:N16"/>
    <mergeCell ref="J6:K6"/>
    <mergeCell ref="AC24:AC25"/>
    <mergeCell ref="AD24:AD25"/>
    <mergeCell ref="AF24:AF25"/>
    <mergeCell ref="A38:I38"/>
    <mergeCell ref="A15:B15"/>
    <mergeCell ref="A35:C35"/>
    <mergeCell ref="A36:I36"/>
    <mergeCell ref="A37:I37"/>
    <mergeCell ref="A16:I16"/>
    <mergeCell ref="A17:I17"/>
    <mergeCell ref="Y13:Y15"/>
    <mergeCell ref="V16:V18"/>
    <mergeCell ref="Y16:Y18"/>
    <mergeCell ref="W6:Y6"/>
    <mergeCell ref="G24:G25"/>
    <mergeCell ref="V24:V25"/>
    <mergeCell ref="Y24:Y25"/>
    <mergeCell ref="H24:H25"/>
    <mergeCell ref="I24:I25"/>
    <mergeCell ref="J24:L24"/>
    <mergeCell ref="M17:N17"/>
    <mergeCell ref="M18:N18"/>
    <mergeCell ref="P17:Q17"/>
    <mergeCell ref="P18:Q18"/>
    <mergeCell ref="P6:Q6"/>
    <mergeCell ref="P15:Q15"/>
    <mergeCell ref="P16:Q16"/>
    <mergeCell ref="V22:V23"/>
    <mergeCell ref="Y22:Y23"/>
    <mergeCell ref="V13:V15"/>
    <mergeCell ref="AF13:AF15"/>
    <mergeCell ref="AC13:AC15"/>
    <mergeCell ref="AC16:AC18"/>
    <mergeCell ref="AC19:AC21"/>
    <mergeCell ref="AD16:AD18"/>
    <mergeCell ref="V19:V21"/>
    <mergeCell ref="Y19:Y21"/>
    <mergeCell ref="AJ16:AJ18"/>
    <mergeCell ref="AL16:AL18"/>
    <mergeCell ref="AG22:AG23"/>
    <mergeCell ref="AI22:AI23"/>
    <mergeCell ref="AJ22:AJ23"/>
    <mergeCell ref="AL22:AL23"/>
    <mergeCell ref="AI19:AI21"/>
    <mergeCell ref="AJ19:AJ21"/>
    <mergeCell ref="AM16:AM18"/>
    <mergeCell ref="AG13:AG15"/>
    <mergeCell ref="AI13:AI15"/>
    <mergeCell ref="AM24:AM25"/>
    <mergeCell ref="AB3:AC5"/>
    <mergeCell ref="AE4:AF5"/>
    <mergeCell ref="AM19:AM21"/>
    <mergeCell ref="AF16:AF18"/>
    <mergeCell ref="AG16:AG18"/>
    <mergeCell ref="AI16:AI18"/>
    <mergeCell ref="AE26:AG26"/>
    <mergeCell ref="AG24:AG25"/>
    <mergeCell ref="AI24:AI25"/>
    <mergeCell ref="AJ24:AJ25"/>
    <mergeCell ref="AL24:AL25"/>
    <mergeCell ref="AL19:AL21"/>
    <mergeCell ref="AK26:AM26"/>
    <mergeCell ref="AE27:AG27"/>
    <mergeCell ref="AB6:AC6"/>
    <mergeCell ref="AE6:AF6"/>
    <mergeCell ref="AE3:AG3"/>
    <mergeCell ref="AD19:AD21"/>
    <mergeCell ref="AF19:AF21"/>
    <mergeCell ref="AG19:AG21"/>
    <mergeCell ref="AC22:AC23"/>
    <mergeCell ref="AD22:AD23"/>
    <mergeCell ref="AF22:AF23"/>
    <mergeCell ref="AP13:AP15"/>
    <mergeCell ref="AO16:AO18"/>
    <mergeCell ref="AP16:AP18"/>
    <mergeCell ref="AO19:AO21"/>
    <mergeCell ref="AP19:AP21"/>
    <mergeCell ref="AO13:AO15"/>
    <mergeCell ref="AN26:AP26"/>
    <mergeCell ref="AN27:AP27"/>
    <mergeCell ref="AN28:AP28"/>
    <mergeCell ref="AO22:AO23"/>
    <mergeCell ref="AP22:AP23"/>
    <mergeCell ref="AO24:AO25"/>
    <mergeCell ref="AP24:AP25"/>
  </mergeCells>
  <conditionalFormatting sqref="AG7:AG25">
    <cfRule type="cellIs" priority="1" dxfId="0" operator="equal" stopIfTrue="1">
      <formula>MAX($AG$7:$AG$25)</formula>
    </cfRule>
  </conditionalFormatting>
  <conditionalFormatting sqref="AJ7:AJ25 AM7:AM25 AP7:AP25">
    <cfRule type="cellIs" priority="2" dxfId="0" operator="equal" stopIfTrue="1">
      <formula>MAX(AJ$7:AJ$25)</formula>
    </cfRule>
  </conditionalFormatting>
  <printOptions/>
  <pageMargins left="0.39" right="0.28" top="1" bottom="1" header="0.5" footer="0.5"/>
  <pageSetup fitToWidth="0" horizontalDpi="600" verticalDpi="600" orientation="landscape" paperSize="9" scale="80" r:id="rId1"/>
  <colBreaks count="1" manualBreakCount="1">
    <brk id="2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</dc:creator>
  <cp:keywords/>
  <dc:description/>
  <cp:lastModifiedBy>zana</cp:lastModifiedBy>
  <cp:lastPrinted>2008-05-05T12:03:58Z</cp:lastPrinted>
  <dcterms:created xsi:type="dcterms:W3CDTF">2007-05-08T21:55:48Z</dcterms:created>
  <dcterms:modified xsi:type="dcterms:W3CDTF">2016-05-11T12:18:21Z</dcterms:modified>
  <cp:category/>
  <cp:version/>
  <cp:contentType/>
  <cp:contentStatus/>
</cp:coreProperties>
</file>